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0" windowWidth="7635" windowHeight="7995" tabRatio="770" activeTab="4"/>
  </bookViews>
  <sheets>
    <sheet name="過去データ（保存）" sheetId="1" r:id="rId1"/>
    <sheet name="グラフデータ（入力・計算用）" sheetId="2" r:id="rId2"/>
    <sheet name="部会データ編・兼入力用" sheetId="3" r:id="rId3"/>
    <sheet name="部会グラフ編・出力" sheetId="4" r:id="rId4"/>
    <sheet name="にいがたの生活習慣病出力" sheetId="5" r:id="rId5"/>
  </sheets>
  <externalReferences>
    <externalReference r:id="rId8"/>
  </externalReferences>
  <definedNames>
    <definedName name="_xlnm.Print_Area" localSheetId="4">'にいがたの生活習慣病出力'!$A$1:$K$87</definedName>
  </definedNames>
  <calcPr fullCalcOnLoad="1"/>
</workbook>
</file>

<file path=xl/sharedStrings.xml><?xml version="1.0" encoding="utf-8"?>
<sst xmlns="http://schemas.openxmlformats.org/spreadsheetml/2006/main" count="319" uniqueCount="109">
  <si>
    <t>Ｈ8</t>
  </si>
  <si>
    <t>Ｈ9</t>
  </si>
  <si>
    <t>県</t>
  </si>
  <si>
    <t>全国</t>
  </si>
  <si>
    <t>受診率</t>
  </si>
  <si>
    <t>要精検率</t>
  </si>
  <si>
    <t>精検受診率</t>
  </si>
  <si>
    <t>がん発見率（１０万対）</t>
  </si>
  <si>
    <t>陽性適中度</t>
  </si>
  <si>
    <t>受診者数</t>
  </si>
  <si>
    <t>肺がん</t>
  </si>
  <si>
    <t>H5</t>
  </si>
  <si>
    <t>Ｈ6</t>
  </si>
  <si>
    <t>Ｈ7</t>
  </si>
  <si>
    <t>県（Ｘ－Ｐ）</t>
  </si>
  <si>
    <t>県（喀痰）</t>
  </si>
  <si>
    <t>全国（Ｘ－Ｐ）</t>
  </si>
  <si>
    <t>全国（喀痰）</t>
  </si>
  <si>
    <t>一般群</t>
  </si>
  <si>
    <t>県</t>
  </si>
  <si>
    <t>高危険群</t>
  </si>
  <si>
    <t>一般群・男</t>
  </si>
  <si>
    <t>一般群・女</t>
  </si>
  <si>
    <t>高危険群・男</t>
  </si>
  <si>
    <t>高危険群・女</t>
  </si>
  <si>
    <t>早期がん発見率</t>
  </si>
  <si>
    <t>要精検者数</t>
  </si>
  <si>
    <t>がんであった者</t>
  </si>
  <si>
    <t>がんの疑いのある者</t>
  </si>
  <si>
    <t>　　受診率（人口割合）（％）</t>
  </si>
  <si>
    <t>　　受診率（対象割合）（％）</t>
  </si>
  <si>
    <t>市部　・　町村部別受診状況</t>
  </si>
  <si>
    <t>　市部対象者数</t>
  </si>
  <si>
    <t>　市部受診者数</t>
  </si>
  <si>
    <t>　町村部対象者数</t>
  </si>
  <si>
    <t>　町村部受診者数</t>
  </si>
  <si>
    <t>精検受診者数</t>
  </si>
  <si>
    <t>　　精検受診率</t>
  </si>
  <si>
    <t>喀痰細胞診</t>
  </si>
  <si>
    <t>対象者数（高危険群）</t>
  </si>
  <si>
    <t>採痰者数（高危険群）</t>
  </si>
  <si>
    <t>要精検者数（高危険群）</t>
  </si>
  <si>
    <t>Ｘ線</t>
  </si>
  <si>
    <t>喀痰</t>
  </si>
  <si>
    <t>Ｘ線＋喀痰</t>
  </si>
  <si>
    <t>一般群</t>
  </si>
  <si>
    <t>高危険群</t>
  </si>
  <si>
    <t>精検結果不明者</t>
  </si>
  <si>
    <t>精検未受診者</t>
  </si>
  <si>
    <t>　・精検受診者数＝要精検者数ー（精検結果不明者数＋未受診者数）</t>
  </si>
  <si>
    <t>胸部Ｘ線検査</t>
  </si>
  <si>
    <r>
      <t xml:space="preserve">    </t>
    </r>
    <r>
      <rPr>
        <b/>
        <sz val="12"/>
        <rFont val="ＭＳ ゴシック"/>
        <family val="3"/>
      </rPr>
      <t>・要精検者数＝Ｘ線要精検者数＋喀痰要精検者数</t>
    </r>
  </si>
  <si>
    <t>　Ｈ６～１１年度厚生労働省「地域保健・老人保健事業報告」</t>
  </si>
  <si>
    <t>注１）県の数値</t>
  </si>
  <si>
    <t>発見方法別</t>
  </si>
  <si>
    <t>　　め、今回は参考値として下記のとおり扱った。</t>
  </si>
  <si>
    <t>　※Ｘ線と喀痰のいずれも要精検であった者の実数が現在は不明のた</t>
  </si>
  <si>
    <t>Ｈ５</t>
  </si>
  <si>
    <t>Ｈ１１</t>
  </si>
  <si>
    <t>Ｈ１２</t>
  </si>
  <si>
    <t>Ｈ１３</t>
  </si>
  <si>
    <t>Ｈ１４</t>
  </si>
  <si>
    <t>Ｈ１５</t>
  </si>
  <si>
    <t>Ｈ１６</t>
  </si>
  <si>
    <t>Ｈ１６</t>
  </si>
  <si>
    <t>　　　　対象者数</t>
  </si>
  <si>
    <t>　　胸部Ｘ線受診者数</t>
  </si>
  <si>
    <t>推計人口（　4/1  40歳以上）</t>
  </si>
  <si>
    <t xml:space="preserve">   　 要精検率（％）</t>
  </si>
  <si>
    <t xml:space="preserve">   採痰率（％）</t>
  </si>
  <si>
    <t xml:space="preserve">    要精検率（％）</t>
  </si>
  <si>
    <t>がん発見率(受診者１０万人対）</t>
  </si>
  <si>
    <t>精検受診者数（高危険群）</t>
  </si>
  <si>
    <t>Ｘ線(A)</t>
  </si>
  <si>
    <t>要精検者数（参考値）</t>
  </si>
  <si>
    <t>(A)+(B)</t>
  </si>
  <si>
    <t>喀痰(B)</t>
  </si>
  <si>
    <t>精検受診者（参考値）</t>
  </si>
  <si>
    <t>精検未受診者</t>
  </si>
  <si>
    <t>精検結果不明（Ｃ）</t>
  </si>
  <si>
    <t>精検未受診者（Ｄ）</t>
  </si>
  <si>
    <t>要精検者数-(C)-(D)</t>
  </si>
  <si>
    <t>全国</t>
  </si>
  <si>
    <t>Ｘ線のみ</t>
  </si>
  <si>
    <t>喀痰のみ</t>
  </si>
  <si>
    <t>両方</t>
  </si>
  <si>
    <t>要精検者</t>
  </si>
  <si>
    <t>がん</t>
  </si>
  <si>
    <t>精検受診者</t>
  </si>
  <si>
    <t>合計</t>
  </si>
  <si>
    <t>　Ｈ１２年度～健診結果報告</t>
  </si>
  <si>
    <t>精検受診率</t>
  </si>
  <si>
    <t>がん発見率</t>
  </si>
  <si>
    <t>陽性反応的中率</t>
  </si>
  <si>
    <t>結果不明者</t>
  </si>
  <si>
    <t>精検受診者数（参考値）</t>
  </si>
  <si>
    <t>がんはＸ線と喀痰の合計</t>
  </si>
  <si>
    <t>注２）国の数値
　 厚生労働省「地域保健・老人保健事業報告」
　 平成１４年以前は、県の数値と同様の取扱とした。
　 Ｈ１５年度は報告区分が変更となったため、参考値ではなく実数である。　</t>
  </si>
  <si>
    <t>県と同じ算出方法</t>
  </si>
  <si>
    <t>精検受診率（参考値）</t>
  </si>
  <si>
    <t>がん発見率（参考値）</t>
  </si>
  <si>
    <t>陽性反応的中度（参考値）</t>
  </si>
  <si>
    <t>要精検率(H15～両方受診者除く）</t>
  </si>
  <si>
    <t>実数</t>
  </si>
  <si>
    <t>参考値</t>
  </si>
  <si>
    <t>肺がん検診結果の推移（データ編）</t>
  </si>
  <si>
    <t>肺がん検診結果の推移(県－全国　－グラフ編）　</t>
  </si>
  <si>
    <t>Ｈ10</t>
  </si>
  <si>
    <t>肺がん検診結果の推移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</si>
</sst>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#,##0.0_ "/>
    <numFmt numFmtId="181" formatCode="0_);[Red]\(0\)"/>
    <numFmt numFmtId="182" formatCode="#,##0.00_ "/>
    <numFmt numFmtId="183" formatCode="0.0_);[Red]\(0.0\)"/>
    <numFmt numFmtId="184" formatCode="#,##0_);[Red]\(#,##0\)"/>
    <numFmt numFmtId="185" formatCode="#,##0.0_);[Red]\(#,##0.0\)"/>
    <numFmt numFmtId="186" formatCode="#,##0;&quot;△ &quot;#,##0"/>
    <numFmt numFmtId="187" formatCode="#,##0.0;&quot;△ &quot;#,##0.0"/>
    <numFmt numFmtId="188" formatCode="#,##0.0;[Red]\-#,##0.0"/>
    <numFmt numFmtId="189" formatCode="0.00_);[Red]\(0.00\)"/>
    <numFmt numFmtId="190" formatCode="0;[Red]0"/>
    <numFmt numFmtId="191" formatCode="0.0"/>
    <numFmt numFmtId="192" formatCode="&quot;\&quot;#,##0.0;[Red]&quot;\&quot;\-#,##0.0"/>
    <numFmt numFmtId="193" formatCode="#,##0.0"/>
    <numFmt numFmtId="194" formatCode="0.0%"/>
    <numFmt numFmtId="195" formatCode="&quot;$&quot;#,##0;\(&quot;$&quot;#,##0\)"/>
    <numFmt numFmtId="196" formatCode="&quot;$&quot;#,##0.00;\(&quot;$&quot;#,##0.00\)"/>
    <numFmt numFmtId="197" formatCode="m/d"/>
    <numFmt numFmtId="198" formatCode="m/d/yy\ h:mm"/>
    <numFmt numFmtId="199" formatCode="[$-411]ee/m/d"/>
    <numFmt numFmtId="200" formatCode="[$-411]gggee&quot;年&quot;m&quot;月&quot;d&quot;日&quot;"/>
    <numFmt numFmtId="201" formatCode="0.000"/>
    <numFmt numFmtId="202" formatCode="#,##0.0_ ;[Red]\-#,##0.0\ "/>
    <numFmt numFmtId="203" formatCode="0.0;0.0;&quot;&quot;;@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ゴシック"/>
      <family val="3"/>
    </font>
    <font>
      <b/>
      <sz val="11"/>
      <name val="Times New Roman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8"/>
      <name val="ＭＳ ゴシック"/>
      <family val="3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6"/>
      <name val="ＭＳ ゴシック"/>
      <family val="3"/>
    </font>
    <font>
      <sz val="3"/>
      <name val="ＭＳ Ｐゴシック"/>
      <family val="3"/>
    </font>
    <font>
      <sz val="4.25"/>
      <name val="ＭＳ Ｐゴシック"/>
      <family val="3"/>
    </font>
    <font>
      <sz val="2.5"/>
      <name val="ＭＳ Ｐゴシック"/>
      <family val="3"/>
    </font>
    <font>
      <sz val="3.75"/>
      <name val="ＭＳ Ｐゴシック"/>
      <family val="3"/>
    </font>
    <font>
      <sz val="2.75"/>
      <name val="ＭＳ Ｐゴシック"/>
      <family val="3"/>
    </font>
    <font>
      <sz val="2.25"/>
      <name val="ＭＳ Ｐゴシック"/>
      <family val="3"/>
    </font>
    <font>
      <sz val="4"/>
      <name val="ＭＳ Ｐゴシック"/>
      <family val="3"/>
    </font>
    <font>
      <sz val="3.5"/>
      <name val="ＭＳ Ｐゴシック"/>
      <family val="3"/>
    </font>
    <font>
      <sz val="17.5"/>
      <name val="ＭＳ Ｐゴシック"/>
      <family val="3"/>
    </font>
    <font>
      <b/>
      <sz val="12"/>
      <name val="ＭＳ Ｐゴシック"/>
      <family val="3"/>
    </font>
    <font>
      <sz val="11.75"/>
      <name val="ＭＳ Ｐゴシック"/>
      <family val="3"/>
    </font>
    <font>
      <sz val="17"/>
      <name val="ＭＳ Ｐゴシック"/>
      <family val="3"/>
    </font>
    <font>
      <b/>
      <sz val="9.5"/>
      <name val="ＭＳ Ｐゴシック"/>
      <family val="3"/>
    </font>
    <font>
      <sz val="17.25"/>
      <name val="ＭＳ Ｐゴシック"/>
      <family val="3"/>
    </font>
    <font>
      <sz val="12"/>
      <name val="ＭＳ Ｐゴシック"/>
      <family val="3"/>
    </font>
    <font>
      <b/>
      <sz val="14"/>
      <name val="Times New Roman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b/>
      <sz val="12"/>
      <name val="ＭＳ Ｐ明朝"/>
      <family val="1"/>
    </font>
    <font>
      <b/>
      <sz val="9"/>
      <name val="ＭＳ ゴシック"/>
      <family val="3"/>
    </font>
    <font>
      <sz val="12.5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0.5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3.75"/>
      <name val="ＭＳ Ｐゴシック"/>
      <family val="3"/>
    </font>
    <font>
      <sz val="12.25"/>
      <name val="ＭＳ Ｐゴシック"/>
      <family val="3"/>
    </font>
    <font>
      <sz val="12.75"/>
      <name val="ＭＳ Ｐゴシック"/>
      <family val="3"/>
    </font>
    <font>
      <sz val="14.25"/>
      <name val="ＭＳ Ｐゴシック"/>
      <family val="3"/>
    </font>
    <font>
      <sz val="14.5"/>
      <name val="ＭＳ Ｐゴシック"/>
      <family val="3"/>
    </font>
    <font>
      <sz val="13"/>
      <name val="ＭＳ Ｐゴシック"/>
      <family val="3"/>
    </font>
    <font>
      <sz val="13.25"/>
      <name val="ＭＳ Ｐゴシック"/>
      <family val="3"/>
    </font>
    <font>
      <b/>
      <sz val="13"/>
      <name val="ＭＳ ゴシック"/>
      <family val="3"/>
    </font>
    <font>
      <b/>
      <sz val="24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n"/>
      <top style="thick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ck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ck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 diagonalUp="1">
      <left style="thin"/>
      <right>
        <color indexed="63"/>
      </right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thick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ck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ck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 diagonalUp="1">
      <left style="thin"/>
      <right>
        <color indexed="63"/>
      </right>
      <top style="thin"/>
      <bottom style="medium"/>
      <diagonal style="thin"/>
    </border>
    <border>
      <left style="thin"/>
      <right style="medium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ck"/>
      <top style="thick"/>
      <bottom style="medium"/>
    </border>
    <border>
      <left style="thin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ck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/>
      <bottom style="thin"/>
    </border>
    <border diagonalUp="1">
      <left style="medium"/>
      <right style="thin"/>
      <top style="thin"/>
      <bottom style="thin"/>
      <diagonal style="thin"/>
    </border>
    <border diagonalUp="1">
      <left style="medium"/>
      <right style="thin"/>
      <top style="thin"/>
      <bottom style="medium"/>
      <diagonal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 diagonalUp="1">
      <left style="medium"/>
      <right style="thin"/>
      <top style="thin"/>
      <bottom style="thick"/>
      <diagonal style="thin"/>
    </border>
    <border>
      <left style="medium"/>
      <right style="thin"/>
      <top style="thick"/>
      <bottom style="thin"/>
    </border>
    <border>
      <left style="medium"/>
      <right style="thin"/>
      <top>
        <color indexed="63"/>
      </top>
      <bottom style="thick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medium"/>
    </border>
    <border diagonalUp="1">
      <left style="medium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>
        <color indexed="63"/>
      </bottom>
      <diagonal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ck"/>
      <top style="thin"/>
      <bottom style="medium"/>
    </border>
    <border>
      <left style="thick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 style="thin"/>
      <top>
        <color indexed="63"/>
      </top>
      <bottom style="double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thin"/>
      <top style="double"/>
      <bottom>
        <color indexed="63"/>
      </bottom>
      <diagonal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3">
    <xf numFmtId="0" fontId="0" fillId="0" borderId="0" xfId="0" applyAlignment="1">
      <alignment/>
    </xf>
    <xf numFmtId="183" fontId="0" fillId="0" borderId="1" xfId="0" applyNumberFormat="1" applyBorder="1" applyAlignment="1">
      <alignment/>
    </xf>
    <xf numFmtId="183" fontId="0" fillId="0" borderId="0" xfId="0" applyNumberFormat="1" applyBorder="1" applyAlignment="1">
      <alignment/>
    </xf>
    <xf numFmtId="183" fontId="0" fillId="0" borderId="2" xfId="0" applyNumberFormat="1" applyBorder="1" applyAlignment="1">
      <alignment/>
    </xf>
    <xf numFmtId="183" fontId="0" fillId="0" borderId="3" xfId="0" applyNumberForma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Alignment="1">
      <alignment vertical="center"/>
    </xf>
    <xf numFmtId="183" fontId="0" fillId="2" borderId="2" xfId="17" applyNumberFormat="1" applyFont="1" applyFill="1" applyBorder="1" applyAlignment="1">
      <alignment/>
    </xf>
    <xf numFmtId="183" fontId="0" fillId="2" borderId="1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0" fontId="27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27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179" fontId="27" fillId="2" borderId="6" xfId="0" applyNumberFormat="1" applyFont="1" applyFill="1" applyBorder="1" applyAlignment="1">
      <alignment/>
    </xf>
    <xf numFmtId="186" fontId="5" fillId="2" borderId="0" xfId="0" applyNumberFormat="1" applyFont="1" applyFill="1" applyAlignment="1">
      <alignment/>
    </xf>
    <xf numFmtId="0" fontId="4" fillId="2" borderId="7" xfId="0" applyFont="1" applyFill="1" applyBorder="1" applyAlignment="1">
      <alignment/>
    </xf>
    <xf numFmtId="0" fontId="27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27" fillId="2" borderId="8" xfId="0" applyFont="1" applyFill="1" applyBorder="1" applyAlignment="1">
      <alignment/>
    </xf>
    <xf numFmtId="179" fontId="27" fillId="2" borderId="9" xfId="0" applyNumberFormat="1" applyFont="1" applyFill="1" applyBorder="1" applyAlignment="1">
      <alignment/>
    </xf>
    <xf numFmtId="0" fontId="27" fillId="2" borderId="10" xfId="0" applyFont="1" applyFill="1" applyBorder="1" applyAlignment="1">
      <alignment/>
    </xf>
    <xf numFmtId="180" fontId="27" fillId="2" borderId="11" xfId="0" applyNumberFormat="1" applyFont="1" applyFill="1" applyBorder="1" applyAlignment="1">
      <alignment/>
    </xf>
    <xf numFmtId="187" fontId="5" fillId="2" borderId="0" xfId="0" applyNumberFormat="1" applyFont="1" applyFill="1" applyAlignment="1">
      <alignment/>
    </xf>
    <xf numFmtId="176" fontId="27" fillId="2" borderId="12" xfId="0" applyNumberFormat="1" applyFont="1" applyFill="1" applyBorder="1" applyAlignment="1">
      <alignment/>
    </xf>
    <xf numFmtId="184" fontId="27" fillId="2" borderId="6" xfId="0" applyNumberFormat="1" applyFont="1" applyFill="1" applyBorder="1" applyAlignment="1">
      <alignment/>
    </xf>
    <xf numFmtId="184" fontId="27" fillId="2" borderId="13" xfId="0" applyNumberFormat="1" applyFont="1" applyFill="1" applyBorder="1" applyAlignment="1">
      <alignment/>
    </xf>
    <xf numFmtId="184" fontId="27" fillId="2" borderId="14" xfId="0" applyNumberFormat="1" applyFont="1" applyFill="1" applyBorder="1" applyAlignment="1">
      <alignment/>
    </xf>
    <xf numFmtId="184" fontId="27" fillId="2" borderId="15" xfId="0" applyNumberFormat="1" applyFont="1" applyFill="1" applyBorder="1" applyAlignment="1">
      <alignment/>
    </xf>
    <xf numFmtId="176" fontId="27" fillId="2" borderId="16" xfId="0" applyNumberFormat="1" applyFont="1" applyFill="1" applyBorder="1" applyAlignment="1">
      <alignment/>
    </xf>
    <xf numFmtId="176" fontId="27" fillId="2" borderId="17" xfId="0" applyNumberFormat="1" applyFont="1" applyFill="1" applyBorder="1" applyAlignment="1">
      <alignment/>
    </xf>
    <xf numFmtId="176" fontId="27" fillId="2" borderId="14" xfId="0" applyNumberFormat="1" applyFont="1" applyFill="1" applyBorder="1" applyAlignment="1">
      <alignment/>
    </xf>
    <xf numFmtId="176" fontId="27" fillId="2" borderId="15" xfId="0" applyNumberFormat="1" applyFont="1" applyFill="1" applyBorder="1" applyAlignment="1">
      <alignment/>
    </xf>
    <xf numFmtId="0" fontId="4" fillId="2" borderId="18" xfId="0" applyFont="1" applyFill="1" applyBorder="1" applyAlignment="1">
      <alignment/>
    </xf>
    <xf numFmtId="179" fontId="27" fillId="2" borderId="19" xfId="0" applyNumberFormat="1" applyFont="1" applyFill="1" applyBorder="1" applyAlignment="1">
      <alignment/>
    </xf>
    <xf numFmtId="183" fontId="5" fillId="2" borderId="0" xfId="0" applyNumberFormat="1" applyFont="1" applyFill="1" applyAlignment="1">
      <alignment/>
    </xf>
    <xf numFmtId="0" fontId="4" fillId="2" borderId="0" xfId="0" applyFont="1" applyFill="1" applyBorder="1" applyAlignment="1">
      <alignment/>
    </xf>
    <xf numFmtId="176" fontId="27" fillId="2" borderId="20" xfId="0" applyNumberFormat="1" applyFont="1" applyFill="1" applyBorder="1" applyAlignment="1">
      <alignment/>
    </xf>
    <xf numFmtId="0" fontId="4" fillId="2" borderId="21" xfId="0" applyFont="1" applyFill="1" applyBorder="1" applyAlignment="1">
      <alignment/>
    </xf>
    <xf numFmtId="0" fontId="27" fillId="2" borderId="22" xfId="0" applyFont="1" applyFill="1" applyBorder="1" applyAlignment="1">
      <alignment/>
    </xf>
    <xf numFmtId="176" fontId="27" fillId="2" borderId="23" xfId="0" applyNumberFormat="1" applyFont="1" applyFill="1" applyBorder="1" applyAlignment="1">
      <alignment/>
    </xf>
    <xf numFmtId="0" fontId="4" fillId="2" borderId="24" xfId="0" applyFont="1" applyFill="1" applyBorder="1" applyAlignment="1">
      <alignment/>
    </xf>
    <xf numFmtId="0" fontId="27" fillId="2" borderId="24" xfId="0" applyFont="1" applyFill="1" applyBorder="1" applyAlignment="1">
      <alignment/>
    </xf>
    <xf numFmtId="180" fontId="27" fillId="2" borderId="25" xfId="0" applyNumberFormat="1" applyFont="1" applyFill="1" applyBorder="1" applyAlignment="1">
      <alignment/>
    </xf>
    <xf numFmtId="180" fontId="27" fillId="2" borderId="26" xfId="0" applyNumberFormat="1" applyFont="1" applyFill="1" applyBorder="1" applyAlignment="1">
      <alignment/>
    </xf>
    <xf numFmtId="183" fontId="27" fillId="2" borderId="22" xfId="0" applyNumberFormat="1" applyFont="1" applyFill="1" applyBorder="1" applyAlignment="1">
      <alignment/>
    </xf>
    <xf numFmtId="189" fontId="27" fillId="2" borderId="25" xfId="0" applyNumberFormat="1" applyFont="1" applyFill="1" applyBorder="1" applyAlignment="1">
      <alignment horizontal="right"/>
    </xf>
    <xf numFmtId="189" fontId="27" fillId="2" borderId="26" xfId="0" applyNumberFormat="1" applyFont="1" applyFill="1" applyBorder="1" applyAlignment="1">
      <alignment horizontal="right"/>
    </xf>
    <xf numFmtId="179" fontId="27" fillId="2" borderId="13" xfId="0" applyNumberFormat="1" applyFont="1" applyFill="1" applyBorder="1" applyAlignment="1">
      <alignment/>
    </xf>
    <xf numFmtId="0" fontId="4" fillId="2" borderId="27" xfId="0" applyFont="1" applyFill="1" applyBorder="1" applyAlignment="1">
      <alignment/>
    </xf>
    <xf numFmtId="0" fontId="27" fillId="2" borderId="28" xfId="0" applyFont="1" applyFill="1" applyBorder="1" applyAlignment="1">
      <alignment/>
    </xf>
    <xf numFmtId="176" fontId="27" fillId="2" borderId="29" xfId="0" applyNumberFormat="1" applyFont="1" applyFill="1" applyBorder="1" applyAlignment="1">
      <alignment/>
    </xf>
    <xf numFmtId="0" fontId="5" fillId="2" borderId="7" xfId="0" applyFont="1" applyFill="1" applyBorder="1" applyAlignment="1">
      <alignment/>
    </xf>
    <xf numFmtId="179" fontId="27" fillId="2" borderId="30" xfId="0" applyNumberFormat="1" applyFont="1" applyFill="1" applyBorder="1" applyAlignment="1">
      <alignment/>
    </xf>
    <xf numFmtId="0" fontId="4" fillId="2" borderId="8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179" fontId="27" fillId="2" borderId="11" xfId="0" applyNumberFormat="1" applyFont="1" applyFill="1" applyBorder="1" applyAlignment="1">
      <alignment/>
    </xf>
    <xf numFmtId="0" fontId="4" fillId="2" borderId="32" xfId="0" applyFont="1" applyFill="1" applyBorder="1" applyAlignment="1">
      <alignment horizontal="center" vertical="center"/>
    </xf>
    <xf numFmtId="179" fontId="27" fillId="2" borderId="33" xfId="0" applyNumberFormat="1" applyFont="1" applyFill="1" applyBorder="1" applyAlignment="1">
      <alignment/>
    </xf>
    <xf numFmtId="176" fontId="27" fillId="2" borderId="6" xfId="0" applyNumberFormat="1" applyFont="1" applyFill="1" applyBorder="1" applyAlignment="1">
      <alignment/>
    </xf>
    <xf numFmtId="0" fontId="4" fillId="2" borderId="34" xfId="0" applyFont="1" applyFill="1" applyBorder="1" applyAlignment="1">
      <alignment/>
    </xf>
    <xf numFmtId="0" fontId="27" fillId="2" borderId="31" xfId="0" applyFont="1" applyFill="1" applyBorder="1" applyAlignment="1">
      <alignment/>
    </xf>
    <xf numFmtId="176" fontId="27" fillId="2" borderId="11" xfId="0" applyNumberFormat="1" applyFont="1" applyFill="1" applyBorder="1" applyAlignment="1">
      <alignment/>
    </xf>
    <xf numFmtId="0" fontId="5" fillId="2" borderId="35" xfId="0" applyFont="1" applyFill="1" applyBorder="1" applyAlignment="1">
      <alignment/>
    </xf>
    <xf numFmtId="176" fontId="27" fillId="2" borderId="36" xfId="0" applyNumberFormat="1" applyFont="1" applyFill="1" applyBorder="1" applyAlignment="1">
      <alignment/>
    </xf>
    <xf numFmtId="0" fontId="5" fillId="2" borderId="24" xfId="0" applyFont="1" applyFill="1" applyBorder="1" applyAlignment="1">
      <alignment/>
    </xf>
    <xf numFmtId="181" fontId="27" fillId="2" borderId="1" xfId="0" applyNumberFormat="1" applyFont="1" applyFill="1" applyBorder="1" applyAlignment="1">
      <alignment/>
    </xf>
    <xf numFmtId="0" fontId="5" fillId="2" borderId="37" xfId="0" applyFont="1" applyFill="1" applyBorder="1" applyAlignment="1">
      <alignment/>
    </xf>
    <xf numFmtId="0" fontId="4" fillId="2" borderId="37" xfId="0" applyFont="1" applyFill="1" applyBorder="1" applyAlignment="1">
      <alignment/>
    </xf>
    <xf numFmtId="0" fontId="27" fillId="2" borderId="37" xfId="0" applyFont="1" applyFill="1" applyBorder="1" applyAlignment="1">
      <alignment/>
    </xf>
    <xf numFmtId="179" fontId="27" fillId="2" borderId="38" xfId="0" applyNumberFormat="1" applyFont="1" applyFill="1" applyBorder="1" applyAlignment="1">
      <alignment/>
    </xf>
    <xf numFmtId="0" fontId="9" fillId="2" borderId="0" xfId="0" applyFont="1" applyFill="1" applyAlignment="1">
      <alignment/>
    </xf>
    <xf numFmtId="176" fontId="9" fillId="2" borderId="0" xfId="0" applyNumberFormat="1" applyFont="1" applyFill="1" applyBorder="1" applyAlignment="1">
      <alignment/>
    </xf>
    <xf numFmtId="184" fontId="9" fillId="2" borderId="0" xfId="0" applyNumberFormat="1" applyFont="1" applyFill="1" applyAlignment="1">
      <alignment/>
    </xf>
    <xf numFmtId="180" fontId="9" fillId="2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wrapText="1"/>
    </xf>
    <xf numFmtId="179" fontId="5" fillId="2" borderId="6" xfId="0" applyNumberFormat="1" applyFont="1" applyFill="1" applyBorder="1" applyAlignment="1">
      <alignment/>
    </xf>
    <xf numFmtId="179" fontId="5" fillId="2" borderId="39" xfId="0" applyNumberFormat="1" applyFont="1" applyFill="1" applyBorder="1" applyAlignment="1">
      <alignment/>
    </xf>
    <xf numFmtId="184" fontId="5" fillId="2" borderId="40" xfId="0" applyNumberFormat="1" applyFont="1" applyFill="1" applyBorder="1" applyAlignment="1">
      <alignment/>
    </xf>
    <xf numFmtId="184" fontId="5" fillId="2" borderId="41" xfId="0" applyNumberFormat="1" applyFont="1" applyFill="1" applyBorder="1" applyAlignment="1">
      <alignment/>
    </xf>
    <xf numFmtId="184" fontId="5" fillId="2" borderId="42" xfId="0" applyNumberFormat="1" applyFont="1" applyFill="1" applyBorder="1" applyAlignment="1">
      <alignment/>
    </xf>
    <xf numFmtId="184" fontId="5" fillId="2" borderId="43" xfId="0" applyNumberFormat="1" applyFont="1" applyFill="1" applyBorder="1" applyAlignment="1">
      <alignment/>
    </xf>
    <xf numFmtId="179" fontId="5" fillId="2" borderId="9" xfId="0" applyNumberFormat="1" applyFont="1" applyFill="1" applyBorder="1" applyAlignment="1">
      <alignment/>
    </xf>
    <xf numFmtId="179" fontId="5" fillId="2" borderId="44" xfId="0" applyNumberFormat="1" applyFont="1" applyFill="1" applyBorder="1" applyAlignment="1">
      <alignment/>
    </xf>
    <xf numFmtId="184" fontId="5" fillId="2" borderId="44" xfId="0" applyNumberFormat="1" applyFont="1" applyFill="1" applyBorder="1" applyAlignment="1">
      <alignment/>
    </xf>
    <xf numFmtId="184" fontId="5" fillId="2" borderId="45" xfId="0" applyNumberFormat="1" applyFont="1" applyFill="1" applyBorder="1" applyAlignment="1">
      <alignment/>
    </xf>
    <xf numFmtId="180" fontId="5" fillId="2" borderId="11" xfId="0" applyNumberFormat="1" applyFont="1" applyFill="1" applyBorder="1" applyAlignment="1">
      <alignment/>
    </xf>
    <xf numFmtId="180" fontId="5" fillId="2" borderId="46" xfId="0" applyNumberFormat="1" applyFont="1" applyFill="1" applyBorder="1" applyAlignment="1">
      <alignment/>
    </xf>
    <xf numFmtId="185" fontId="5" fillId="2" borderId="46" xfId="0" applyNumberFormat="1" applyFont="1" applyFill="1" applyBorder="1" applyAlignment="1">
      <alignment/>
    </xf>
    <xf numFmtId="185" fontId="5" fillId="2" borderId="47" xfId="0" applyNumberFormat="1" applyFont="1" applyFill="1" applyBorder="1" applyAlignment="1">
      <alignment/>
    </xf>
    <xf numFmtId="176" fontId="5" fillId="2" borderId="12" xfId="0" applyNumberFormat="1" applyFont="1" applyFill="1" applyBorder="1" applyAlignment="1">
      <alignment/>
    </xf>
    <xf numFmtId="176" fontId="5" fillId="2" borderId="48" xfId="0" applyNumberFormat="1" applyFont="1" applyFill="1" applyBorder="1" applyAlignment="1">
      <alignment/>
    </xf>
    <xf numFmtId="185" fontId="5" fillId="2" borderId="48" xfId="0" applyNumberFormat="1" applyFont="1" applyFill="1" applyBorder="1" applyAlignment="1">
      <alignment/>
    </xf>
    <xf numFmtId="185" fontId="5" fillId="2" borderId="49" xfId="0" applyNumberFormat="1" applyFont="1" applyFill="1" applyBorder="1" applyAlignment="1">
      <alignment/>
    </xf>
    <xf numFmtId="184" fontId="5" fillId="2" borderId="6" xfId="0" applyNumberFormat="1" applyFont="1" applyFill="1" applyBorder="1" applyAlignment="1">
      <alignment/>
    </xf>
    <xf numFmtId="184" fontId="5" fillId="2" borderId="39" xfId="0" applyNumberFormat="1" applyFont="1" applyFill="1" applyBorder="1" applyAlignment="1">
      <alignment/>
    </xf>
    <xf numFmtId="184" fontId="5" fillId="2" borderId="13" xfId="0" applyNumberFormat="1" applyFont="1" applyFill="1" applyBorder="1" applyAlignment="1">
      <alignment/>
    </xf>
    <xf numFmtId="184" fontId="5" fillId="2" borderId="14" xfId="0" applyNumberFormat="1" applyFont="1" applyFill="1" applyBorder="1" applyAlignment="1">
      <alignment/>
    </xf>
    <xf numFmtId="184" fontId="5" fillId="2" borderId="50" xfId="0" applyNumberFormat="1" applyFont="1" applyFill="1" applyBorder="1" applyAlignment="1">
      <alignment/>
    </xf>
    <xf numFmtId="184" fontId="5" fillId="2" borderId="15" xfId="0" applyNumberFormat="1" applyFont="1" applyFill="1" applyBorder="1" applyAlignment="1">
      <alignment/>
    </xf>
    <xf numFmtId="176" fontId="5" fillId="2" borderId="16" xfId="0" applyNumberFormat="1" applyFont="1" applyFill="1" applyBorder="1" applyAlignment="1">
      <alignment/>
    </xf>
    <xf numFmtId="176" fontId="5" fillId="2" borderId="51" xfId="0" applyNumberFormat="1" applyFont="1" applyFill="1" applyBorder="1" applyAlignment="1">
      <alignment/>
    </xf>
    <xf numFmtId="176" fontId="5" fillId="2" borderId="17" xfId="0" applyNumberFormat="1" applyFont="1" applyFill="1" applyBorder="1" applyAlignment="1">
      <alignment/>
    </xf>
    <xf numFmtId="176" fontId="5" fillId="2" borderId="14" xfId="0" applyNumberFormat="1" applyFont="1" applyFill="1" applyBorder="1" applyAlignment="1">
      <alignment/>
    </xf>
    <xf numFmtId="176" fontId="5" fillId="2" borderId="50" xfId="0" applyNumberFormat="1" applyFont="1" applyFill="1" applyBorder="1" applyAlignment="1">
      <alignment/>
    </xf>
    <xf numFmtId="176" fontId="5" fillId="2" borderId="15" xfId="0" applyNumberFormat="1" applyFont="1" applyFill="1" applyBorder="1" applyAlignment="1">
      <alignment/>
    </xf>
    <xf numFmtId="179" fontId="5" fillId="2" borderId="19" xfId="0" applyNumberFormat="1" applyFont="1" applyFill="1" applyBorder="1" applyAlignment="1">
      <alignment/>
    </xf>
    <xf numFmtId="179" fontId="5" fillId="2" borderId="40" xfId="0" applyNumberFormat="1" applyFont="1" applyFill="1" applyBorder="1" applyAlignment="1">
      <alignment/>
    </xf>
    <xf numFmtId="176" fontId="5" fillId="2" borderId="20" xfId="0" applyNumberFormat="1" applyFont="1" applyFill="1" applyBorder="1" applyAlignment="1">
      <alignment/>
    </xf>
    <xf numFmtId="176" fontId="5" fillId="2" borderId="23" xfId="0" applyNumberFormat="1" applyFont="1" applyFill="1" applyBorder="1" applyAlignment="1">
      <alignment/>
    </xf>
    <xf numFmtId="184" fontId="5" fillId="2" borderId="52" xfId="0" applyNumberFormat="1" applyFont="1" applyFill="1" applyBorder="1" applyAlignment="1">
      <alignment/>
    </xf>
    <xf numFmtId="184" fontId="5" fillId="2" borderId="53" xfId="0" applyNumberFormat="1" applyFont="1" applyFill="1" applyBorder="1" applyAlignment="1">
      <alignment/>
    </xf>
    <xf numFmtId="184" fontId="5" fillId="2" borderId="54" xfId="0" applyNumberFormat="1" applyFont="1" applyFill="1" applyBorder="1" applyAlignment="1">
      <alignment/>
    </xf>
    <xf numFmtId="184" fontId="5" fillId="2" borderId="55" xfId="0" applyNumberFormat="1" applyFont="1" applyFill="1" applyBorder="1" applyAlignment="1">
      <alignment/>
    </xf>
    <xf numFmtId="180" fontId="5" fillId="2" borderId="25" xfId="0" applyNumberFormat="1" applyFont="1" applyFill="1" applyBorder="1" applyAlignment="1">
      <alignment/>
    </xf>
    <xf numFmtId="180" fontId="5" fillId="2" borderId="56" xfId="0" applyNumberFormat="1" applyFont="1" applyFill="1" applyBorder="1" applyAlignment="1">
      <alignment/>
    </xf>
    <xf numFmtId="180" fontId="5" fillId="2" borderId="26" xfId="0" applyNumberFormat="1" applyFont="1" applyFill="1" applyBorder="1" applyAlignment="1">
      <alignment/>
    </xf>
    <xf numFmtId="189" fontId="5" fillId="2" borderId="25" xfId="0" applyNumberFormat="1" applyFont="1" applyFill="1" applyBorder="1" applyAlignment="1">
      <alignment horizontal="right"/>
    </xf>
    <xf numFmtId="189" fontId="5" fillId="2" borderId="56" xfId="0" applyNumberFormat="1" applyFont="1" applyFill="1" applyBorder="1" applyAlignment="1">
      <alignment horizontal="right"/>
    </xf>
    <xf numFmtId="189" fontId="5" fillId="2" borderId="26" xfId="0" applyNumberFormat="1" applyFont="1" applyFill="1" applyBorder="1" applyAlignment="1">
      <alignment horizontal="right"/>
    </xf>
    <xf numFmtId="179" fontId="5" fillId="2" borderId="13" xfId="0" applyNumberFormat="1" applyFont="1" applyFill="1" applyBorder="1" applyAlignment="1">
      <alignment/>
    </xf>
    <xf numFmtId="176" fontId="5" fillId="2" borderId="29" xfId="0" applyNumberFormat="1" applyFont="1" applyFill="1" applyBorder="1" applyAlignment="1">
      <alignment/>
    </xf>
    <xf numFmtId="180" fontId="5" fillId="2" borderId="50" xfId="0" applyNumberFormat="1" applyFont="1" applyFill="1" applyBorder="1" applyAlignment="1">
      <alignment/>
    </xf>
    <xf numFmtId="180" fontId="5" fillId="2" borderId="15" xfId="0" applyNumberFormat="1" applyFont="1" applyFill="1" applyBorder="1" applyAlignment="1">
      <alignment/>
    </xf>
    <xf numFmtId="179" fontId="5" fillId="2" borderId="30" xfId="0" applyNumberFormat="1" applyFont="1" applyFill="1" applyBorder="1" applyAlignment="1">
      <alignment/>
    </xf>
    <xf numFmtId="179" fontId="5" fillId="2" borderId="57" xfId="0" applyNumberFormat="1" applyFont="1" applyFill="1" applyBorder="1" applyAlignment="1">
      <alignment/>
    </xf>
    <xf numFmtId="179" fontId="5" fillId="2" borderId="11" xfId="0" applyNumberFormat="1" applyFont="1" applyFill="1" applyBorder="1" applyAlignment="1">
      <alignment/>
    </xf>
    <xf numFmtId="179" fontId="5" fillId="2" borderId="46" xfId="0" applyNumberFormat="1" applyFont="1" applyFill="1" applyBorder="1" applyAlignment="1">
      <alignment/>
    </xf>
    <xf numFmtId="184" fontId="5" fillId="2" borderId="46" xfId="0" applyNumberFormat="1" applyFont="1" applyFill="1" applyBorder="1" applyAlignment="1">
      <alignment/>
    </xf>
    <xf numFmtId="184" fontId="5" fillId="2" borderId="47" xfId="0" applyNumberFormat="1" applyFont="1" applyFill="1" applyBorder="1" applyAlignment="1">
      <alignment/>
    </xf>
    <xf numFmtId="179" fontId="5" fillId="2" borderId="33" xfId="0" applyNumberFormat="1" applyFont="1" applyFill="1" applyBorder="1" applyAlignment="1">
      <alignment/>
    </xf>
    <xf numFmtId="179" fontId="5" fillId="2" borderId="58" xfId="0" applyNumberFormat="1" applyFont="1" applyFill="1" applyBorder="1" applyAlignment="1">
      <alignment/>
    </xf>
    <xf numFmtId="184" fontId="5" fillId="2" borderId="58" xfId="0" applyNumberFormat="1" applyFont="1" applyFill="1" applyBorder="1" applyAlignment="1">
      <alignment/>
    </xf>
    <xf numFmtId="184" fontId="5" fillId="2" borderId="59" xfId="0" applyNumberFormat="1" applyFont="1" applyFill="1" applyBorder="1" applyAlignment="1">
      <alignment/>
    </xf>
    <xf numFmtId="176" fontId="5" fillId="2" borderId="6" xfId="0" applyNumberFormat="1" applyFont="1" applyFill="1" applyBorder="1" applyAlignment="1">
      <alignment/>
    </xf>
    <xf numFmtId="176" fontId="5" fillId="2" borderId="39" xfId="0" applyNumberFormat="1" applyFont="1" applyFill="1" applyBorder="1" applyAlignment="1">
      <alignment/>
    </xf>
    <xf numFmtId="185" fontId="5" fillId="2" borderId="60" xfId="0" applyNumberFormat="1" applyFont="1" applyFill="1" applyBorder="1" applyAlignment="1">
      <alignment/>
    </xf>
    <xf numFmtId="185" fontId="5" fillId="2" borderId="61" xfId="0" applyNumberFormat="1" applyFont="1" applyFill="1" applyBorder="1" applyAlignment="1">
      <alignment/>
    </xf>
    <xf numFmtId="176" fontId="5" fillId="2" borderId="11" xfId="0" applyNumberFormat="1" applyFont="1" applyFill="1" applyBorder="1" applyAlignment="1">
      <alignment/>
    </xf>
    <xf numFmtId="176" fontId="5" fillId="2" borderId="46" xfId="0" applyNumberFormat="1" applyFont="1" applyFill="1" applyBorder="1" applyAlignment="1">
      <alignment/>
    </xf>
    <xf numFmtId="176" fontId="5" fillId="2" borderId="36" xfId="0" applyNumberFormat="1" applyFont="1" applyFill="1" applyBorder="1" applyAlignment="1">
      <alignment/>
    </xf>
    <xf numFmtId="176" fontId="5" fillId="2" borderId="62" xfId="0" applyNumberFormat="1" applyFont="1" applyFill="1" applyBorder="1" applyAlignment="1">
      <alignment/>
    </xf>
    <xf numFmtId="185" fontId="5" fillId="2" borderId="56" xfId="0" applyNumberFormat="1" applyFont="1" applyFill="1" applyBorder="1" applyAlignment="1">
      <alignment/>
    </xf>
    <xf numFmtId="185" fontId="5" fillId="2" borderId="26" xfId="0" applyNumberFormat="1" applyFont="1" applyFill="1" applyBorder="1" applyAlignment="1">
      <alignment/>
    </xf>
    <xf numFmtId="181" fontId="5" fillId="2" borderId="1" xfId="0" applyNumberFormat="1" applyFont="1" applyFill="1" applyBorder="1" applyAlignment="1">
      <alignment/>
    </xf>
    <xf numFmtId="181" fontId="5" fillId="2" borderId="52" xfId="0" applyNumberFormat="1" applyFont="1" applyFill="1" applyBorder="1" applyAlignment="1">
      <alignment/>
    </xf>
    <xf numFmtId="184" fontId="5" fillId="2" borderId="62" xfId="0" applyNumberFormat="1" applyFont="1" applyFill="1" applyBorder="1" applyAlignment="1">
      <alignment/>
    </xf>
    <xf numFmtId="184" fontId="5" fillId="2" borderId="63" xfId="0" applyNumberFormat="1" applyFont="1" applyFill="1" applyBorder="1" applyAlignment="1">
      <alignment/>
    </xf>
    <xf numFmtId="179" fontId="5" fillId="2" borderId="38" xfId="0" applyNumberFormat="1" applyFont="1" applyFill="1" applyBorder="1" applyAlignment="1">
      <alignment/>
    </xf>
    <xf numFmtId="179" fontId="5" fillId="2" borderId="64" xfId="0" applyNumberFormat="1" applyFont="1" applyFill="1" applyBorder="1" applyAlignment="1">
      <alignment/>
    </xf>
    <xf numFmtId="184" fontId="5" fillId="2" borderId="64" xfId="0" applyNumberFormat="1" applyFont="1" applyFill="1" applyBorder="1" applyAlignment="1">
      <alignment/>
    </xf>
    <xf numFmtId="184" fontId="5" fillId="2" borderId="65" xfId="0" applyNumberFormat="1" applyFont="1" applyFill="1" applyBorder="1" applyAlignment="1">
      <alignment/>
    </xf>
    <xf numFmtId="0" fontId="4" fillId="2" borderId="34" xfId="0" applyFont="1" applyFill="1" applyBorder="1" applyAlignment="1">
      <alignment horizontal="left"/>
    </xf>
    <xf numFmtId="0" fontId="4" fillId="2" borderId="66" xfId="0" applyFont="1" applyFill="1" applyBorder="1" applyAlignment="1">
      <alignment horizontal="left"/>
    </xf>
    <xf numFmtId="0" fontId="4" fillId="2" borderId="67" xfId="0" applyFont="1" applyFill="1" applyBorder="1" applyAlignment="1">
      <alignment horizontal="left"/>
    </xf>
    <xf numFmtId="0" fontId="27" fillId="2" borderId="35" xfId="0" applyFont="1" applyFill="1" applyBorder="1" applyAlignment="1">
      <alignment/>
    </xf>
    <xf numFmtId="189" fontId="27" fillId="2" borderId="26" xfId="0" applyNumberFormat="1" applyFont="1" applyFill="1" applyBorder="1" applyAlignment="1">
      <alignment/>
    </xf>
    <xf numFmtId="0" fontId="4" fillId="2" borderId="35" xfId="0" applyFont="1" applyFill="1" applyBorder="1" applyAlignment="1">
      <alignment/>
    </xf>
    <xf numFmtId="179" fontId="27" fillId="2" borderId="36" xfId="0" applyNumberFormat="1" applyFont="1" applyFill="1" applyBorder="1" applyAlignment="1">
      <alignment/>
    </xf>
    <xf numFmtId="0" fontId="4" fillId="2" borderId="68" xfId="0" applyFont="1" applyFill="1" applyBorder="1" applyAlignment="1">
      <alignment/>
    </xf>
    <xf numFmtId="0" fontId="27" fillId="2" borderId="69" xfId="0" applyFont="1" applyFill="1" applyBorder="1" applyAlignment="1">
      <alignment/>
    </xf>
    <xf numFmtId="176" fontId="27" fillId="2" borderId="70" xfId="0" applyNumberFormat="1" applyFont="1" applyFill="1" applyBorder="1" applyAlignment="1">
      <alignment/>
    </xf>
    <xf numFmtId="0" fontId="30" fillId="0" borderId="0" xfId="0" applyFont="1" applyAlignment="1">
      <alignment/>
    </xf>
    <xf numFmtId="0" fontId="6" fillId="2" borderId="5" xfId="0" applyFont="1" applyFill="1" applyBorder="1" applyAlignment="1">
      <alignment/>
    </xf>
    <xf numFmtId="0" fontId="6" fillId="2" borderId="71" xfId="0" applyFont="1" applyFill="1" applyBorder="1" applyAlignment="1">
      <alignment/>
    </xf>
    <xf numFmtId="0" fontId="6" fillId="2" borderId="72" xfId="0" applyFont="1" applyFill="1" applyBorder="1" applyAlignment="1">
      <alignment/>
    </xf>
    <xf numFmtId="0" fontId="6" fillId="2" borderId="73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6" fillId="2" borderId="34" xfId="0" applyFont="1" applyFill="1" applyBorder="1" applyAlignment="1">
      <alignment horizontal="left"/>
    </xf>
    <xf numFmtId="0" fontId="6" fillId="2" borderId="66" xfId="0" applyFont="1" applyFill="1" applyBorder="1" applyAlignment="1">
      <alignment horizontal="left"/>
    </xf>
    <xf numFmtId="0" fontId="6" fillId="2" borderId="67" xfId="0" applyFont="1" applyFill="1" applyBorder="1" applyAlignment="1">
      <alignment horizontal="left"/>
    </xf>
    <xf numFmtId="0" fontId="6" fillId="2" borderId="18" xfId="0" applyFont="1" applyFill="1" applyBorder="1" applyAlignment="1">
      <alignment/>
    </xf>
    <xf numFmtId="183" fontId="5" fillId="2" borderId="22" xfId="0" applyNumberFormat="1" applyFont="1" applyFill="1" applyBorder="1" applyAlignment="1">
      <alignment/>
    </xf>
    <xf numFmtId="189" fontId="5" fillId="2" borderId="26" xfId="0" applyNumberFormat="1" applyFont="1" applyFill="1" applyBorder="1" applyAlignment="1">
      <alignment/>
    </xf>
    <xf numFmtId="0" fontId="6" fillId="2" borderId="68" xfId="0" applyFont="1" applyFill="1" applyBorder="1" applyAlignment="1">
      <alignment/>
    </xf>
    <xf numFmtId="0" fontId="5" fillId="2" borderId="69" xfId="0" applyFont="1" applyFill="1" applyBorder="1" applyAlignment="1">
      <alignment/>
    </xf>
    <xf numFmtId="176" fontId="5" fillId="2" borderId="70" xfId="0" applyNumberFormat="1" applyFont="1" applyFill="1" applyBorder="1" applyAlignment="1">
      <alignment/>
    </xf>
    <xf numFmtId="185" fontId="5" fillId="2" borderId="51" xfId="0" applyNumberFormat="1" applyFont="1" applyFill="1" applyBorder="1" applyAlignment="1">
      <alignment/>
    </xf>
    <xf numFmtId="185" fontId="5" fillId="2" borderId="17" xfId="0" applyNumberFormat="1" applyFont="1" applyFill="1" applyBorder="1" applyAlignment="1">
      <alignment/>
    </xf>
    <xf numFmtId="0" fontId="6" fillId="2" borderId="35" xfId="0" applyFont="1" applyFill="1" applyBorder="1" applyAlignment="1">
      <alignment/>
    </xf>
    <xf numFmtId="179" fontId="5" fillId="2" borderId="36" xfId="0" applyNumberFormat="1" applyFont="1" applyFill="1" applyBorder="1" applyAlignment="1">
      <alignment/>
    </xf>
    <xf numFmtId="179" fontId="5" fillId="2" borderId="62" xfId="0" applyNumberFormat="1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6" fillId="2" borderId="27" xfId="0" applyFont="1" applyFill="1" applyBorder="1" applyAlignment="1">
      <alignment/>
    </xf>
    <xf numFmtId="0" fontId="5" fillId="2" borderId="28" xfId="0" applyFont="1" applyFill="1" applyBorder="1" applyAlignment="1">
      <alignment/>
    </xf>
    <xf numFmtId="0" fontId="6" fillId="2" borderId="8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/>
    </xf>
    <xf numFmtId="0" fontId="5" fillId="2" borderId="31" xfId="0" applyFont="1" applyFill="1" applyBorder="1" applyAlignment="1">
      <alignment/>
    </xf>
    <xf numFmtId="0" fontId="6" fillId="2" borderId="21" xfId="0" applyFont="1" applyFill="1" applyBorder="1" applyAlignment="1">
      <alignment/>
    </xf>
    <xf numFmtId="0" fontId="6" fillId="2" borderId="24" xfId="0" applyFont="1" applyFill="1" applyBorder="1" applyAlignment="1">
      <alignment/>
    </xf>
    <xf numFmtId="0" fontId="6" fillId="2" borderId="37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2" borderId="73" xfId="0" applyFont="1" applyFill="1" applyBorder="1" applyAlignment="1">
      <alignment/>
    </xf>
    <xf numFmtId="179" fontId="27" fillId="2" borderId="45" xfId="0" applyNumberFormat="1" applyFont="1" applyFill="1" applyBorder="1" applyAlignment="1">
      <alignment/>
    </xf>
    <xf numFmtId="180" fontId="27" fillId="2" borderId="47" xfId="0" applyNumberFormat="1" applyFont="1" applyFill="1" applyBorder="1" applyAlignment="1">
      <alignment/>
    </xf>
    <xf numFmtId="176" fontId="27" fillId="2" borderId="49" xfId="0" applyNumberFormat="1" applyFont="1" applyFill="1" applyBorder="1" applyAlignment="1">
      <alignment/>
    </xf>
    <xf numFmtId="179" fontId="27" fillId="2" borderId="41" xfId="0" applyNumberFormat="1" applyFont="1" applyFill="1" applyBorder="1" applyAlignment="1">
      <alignment/>
    </xf>
    <xf numFmtId="179" fontId="27" fillId="2" borderId="63" xfId="0" applyNumberFormat="1" applyFont="1" applyFill="1" applyBorder="1" applyAlignment="1">
      <alignment/>
    </xf>
    <xf numFmtId="179" fontId="27" fillId="2" borderId="74" xfId="0" applyNumberFormat="1" applyFont="1" applyFill="1" applyBorder="1" applyAlignment="1">
      <alignment/>
    </xf>
    <xf numFmtId="179" fontId="27" fillId="2" borderId="47" xfId="0" applyNumberFormat="1" applyFont="1" applyFill="1" applyBorder="1" applyAlignment="1">
      <alignment/>
    </xf>
    <xf numFmtId="179" fontId="27" fillId="2" borderId="59" xfId="0" applyNumberFormat="1" applyFont="1" applyFill="1" applyBorder="1" applyAlignment="1">
      <alignment/>
    </xf>
    <xf numFmtId="176" fontId="27" fillId="2" borderId="13" xfId="0" applyNumberFormat="1" applyFont="1" applyFill="1" applyBorder="1" applyAlignment="1">
      <alignment/>
    </xf>
    <xf numFmtId="176" fontId="27" fillId="2" borderId="47" xfId="0" applyNumberFormat="1" applyFont="1" applyFill="1" applyBorder="1" applyAlignment="1">
      <alignment/>
    </xf>
    <xf numFmtId="176" fontId="27" fillId="2" borderId="63" xfId="0" applyNumberFormat="1" applyFont="1" applyFill="1" applyBorder="1" applyAlignment="1">
      <alignment/>
    </xf>
    <xf numFmtId="181" fontId="27" fillId="2" borderId="53" xfId="0" applyNumberFormat="1" applyFont="1" applyFill="1" applyBorder="1" applyAlignment="1">
      <alignment/>
    </xf>
    <xf numFmtId="179" fontId="27" fillId="2" borderId="65" xfId="0" applyNumberFormat="1" applyFont="1" applyFill="1" applyBorder="1" applyAlignment="1">
      <alignment/>
    </xf>
    <xf numFmtId="184" fontId="5" fillId="2" borderId="57" xfId="0" applyNumberFormat="1" applyFont="1" applyFill="1" applyBorder="1" applyAlignment="1">
      <alignment/>
    </xf>
    <xf numFmtId="184" fontId="5" fillId="2" borderId="74" xfId="0" applyNumberFormat="1" applyFont="1" applyFill="1" applyBorder="1" applyAlignment="1">
      <alignment/>
    </xf>
    <xf numFmtId="0" fontId="6" fillId="2" borderId="75" xfId="0" applyFont="1" applyFill="1" applyBorder="1" applyAlignment="1">
      <alignment/>
    </xf>
    <xf numFmtId="0" fontId="5" fillId="2" borderId="75" xfId="0" applyFont="1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 vertical="top" textRotation="255" wrapText="1"/>
    </xf>
    <xf numFmtId="0" fontId="6" fillId="2" borderId="76" xfId="0" applyFont="1" applyFill="1" applyBorder="1" applyAlignment="1">
      <alignment horizontal="left"/>
    </xf>
    <xf numFmtId="0" fontId="6" fillId="2" borderId="31" xfId="0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6" fillId="2" borderId="77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78" xfId="0" applyFont="1" applyFill="1" applyBorder="1" applyAlignment="1">
      <alignment/>
    </xf>
    <xf numFmtId="0" fontId="6" fillId="2" borderId="79" xfId="0" applyFont="1" applyFill="1" applyBorder="1" applyAlignment="1">
      <alignment/>
    </xf>
    <xf numFmtId="0" fontId="6" fillId="2" borderId="80" xfId="0" applyFont="1" applyFill="1" applyBorder="1" applyAlignment="1">
      <alignment/>
    </xf>
    <xf numFmtId="0" fontId="6" fillId="2" borderId="48" xfId="0" applyFont="1" applyFill="1" applyBorder="1" applyAlignment="1">
      <alignment horizontal="left"/>
    </xf>
    <xf numFmtId="0" fontId="6" fillId="2" borderId="81" xfId="0" applyFont="1" applyFill="1" applyBorder="1" applyAlignment="1">
      <alignment/>
    </xf>
    <xf numFmtId="183" fontId="6" fillId="2" borderId="82" xfId="0" applyNumberFormat="1" applyFont="1" applyFill="1" applyBorder="1" applyAlignment="1">
      <alignment/>
    </xf>
    <xf numFmtId="183" fontId="6" fillId="2" borderId="21" xfId="0" applyNumberFormat="1" applyFont="1" applyFill="1" applyBorder="1" applyAlignment="1">
      <alignment/>
    </xf>
    <xf numFmtId="183" fontId="6" fillId="2" borderId="22" xfId="0" applyNumberFormat="1" applyFont="1" applyFill="1" applyBorder="1" applyAlignment="1">
      <alignment/>
    </xf>
    <xf numFmtId="0" fontId="6" fillId="2" borderId="83" xfId="0" applyFont="1" applyFill="1" applyBorder="1" applyAlignment="1">
      <alignment/>
    </xf>
    <xf numFmtId="0" fontId="6" fillId="2" borderId="69" xfId="0" applyFont="1" applyFill="1" applyBorder="1" applyAlignment="1">
      <alignment/>
    </xf>
    <xf numFmtId="0" fontId="6" fillId="2" borderId="84" xfId="0" applyFont="1" applyFill="1" applyBorder="1" applyAlignment="1">
      <alignment vertical="center"/>
    </xf>
    <xf numFmtId="0" fontId="6" fillId="2" borderId="85" xfId="0" applyFont="1" applyFill="1" applyBorder="1" applyAlignment="1">
      <alignment vertical="center"/>
    </xf>
    <xf numFmtId="0" fontId="6" fillId="2" borderId="82" xfId="0" applyFont="1" applyFill="1" applyBorder="1" applyAlignment="1">
      <alignment vertical="center"/>
    </xf>
    <xf numFmtId="0" fontId="6" fillId="2" borderId="22" xfId="0" applyFont="1" applyFill="1" applyBorder="1" applyAlignment="1">
      <alignment/>
    </xf>
    <xf numFmtId="183" fontId="6" fillId="2" borderId="82" xfId="0" applyNumberFormat="1" applyFont="1" applyFill="1" applyBorder="1" applyAlignment="1">
      <alignment vertical="center"/>
    </xf>
    <xf numFmtId="0" fontId="6" fillId="2" borderId="86" xfId="0" applyFont="1" applyFill="1" applyBorder="1" applyAlignment="1">
      <alignment vertical="center"/>
    </xf>
    <xf numFmtId="0" fontId="6" fillId="2" borderId="28" xfId="0" applyFont="1" applyFill="1" applyBorder="1" applyAlignment="1">
      <alignment/>
    </xf>
    <xf numFmtId="0" fontId="6" fillId="2" borderId="87" xfId="0" applyFont="1" applyFill="1" applyBorder="1" applyAlignment="1">
      <alignment/>
    </xf>
    <xf numFmtId="0" fontId="6" fillId="2" borderId="8" xfId="0" applyFont="1" applyFill="1" applyBorder="1" applyAlignment="1">
      <alignment horizontal="center" vertical="center" shrinkToFit="1"/>
    </xf>
    <xf numFmtId="0" fontId="6" fillId="2" borderId="46" xfId="0" applyFont="1" applyFill="1" applyBorder="1" applyAlignment="1">
      <alignment horizontal="center" vertical="center" shrinkToFit="1"/>
    </xf>
    <xf numFmtId="0" fontId="6" fillId="2" borderId="32" xfId="0" applyFont="1" applyFill="1" applyBorder="1" applyAlignment="1">
      <alignment horizontal="center" vertical="center" shrinkToFit="1"/>
    </xf>
    <xf numFmtId="0" fontId="6" fillId="2" borderId="31" xfId="0" applyFont="1" applyFill="1" applyBorder="1" applyAlignment="1">
      <alignment/>
    </xf>
    <xf numFmtId="0" fontId="6" fillId="2" borderId="88" xfId="0" applyFont="1" applyFill="1" applyBorder="1" applyAlignment="1">
      <alignment/>
    </xf>
    <xf numFmtId="0" fontId="6" fillId="2" borderId="89" xfId="0" applyFont="1" applyFill="1" applyBorder="1" applyAlignment="1">
      <alignment/>
    </xf>
    <xf numFmtId="0" fontId="6" fillId="2" borderId="9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84" fontId="5" fillId="2" borderId="91" xfId="0" applyNumberFormat="1" applyFont="1" applyFill="1" applyBorder="1" applyAlignment="1">
      <alignment vertical="top" wrapText="1"/>
    </xf>
    <xf numFmtId="184" fontId="5" fillId="2" borderId="92" xfId="0" applyNumberFormat="1" applyFont="1" applyFill="1" applyBorder="1" applyAlignment="1">
      <alignment vertical="top" wrapText="1"/>
    </xf>
    <xf numFmtId="189" fontId="5" fillId="2" borderId="25" xfId="0" applyNumberFormat="1" applyFont="1" applyFill="1" applyBorder="1" applyAlignment="1">
      <alignment/>
    </xf>
    <xf numFmtId="0" fontId="5" fillId="2" borderId="93" xfId="0" applyFont="1" applyFill="1" applyBorder="1" applyAlignment="1">
      <alignment/>
    </xf>
    <xf numFmtId="0" fontId="5" fillId="2" borderId="94" xfId="0" applyFont="1" applyFill="1" applyBorder="1" applyAlignment="1">
      <alignment/>
    </xf>
    <xf numFmtId="0" fontId="5" fillId="2" borderId="32" xfId="0" applyFont="1" applyFill="1" applyBorder="1" applyAlignment="1">
      <alignment/>
    </xf>
    <xf numFmtId="0" fontId="6" fillId="2" borderId="95" xfId="0" applyFont="1" applyFill="1" applyBorder="1" applyAlignment="1">
      <alignment/>
    </xf>
    <xf numFmtId="179" fontId="5" fillId="2" borderId="96" xfId="0" applyNumberFormat="1" applyFont="1" applyFill="1" applyBorder="1" applyAlignment="1">
      <alignment/>
    </xf>
    <xf numFmtId="179" fontId="5" fillId="2" borderId="97" xfId="0" applyNumberFormat="1" applyFont="1" applyFill="1" applyBorder="1" applyAlignment="1">
      <alignment/>
    </xf>
    <xf numFmtId="180" fontId="5" fillId="2" borderId="98" xfId="0" applyNumberFormat="1" applyFont="1" applyFill="1" applyBorder="1" applyAlignment="1">
      <alignment/>
    </xf>
    <xf numFmtId="176" fontId="5" fillId="2" borderId="99" xfId="0" applyNumberFormat="1" applyFont="1" applyFill="1" applyBorder="1" applyAlignment="1">
      <alignment/>
    </xf>
    <xf numFmtId="184" fontId="5" fillId="2" borderId="96" xfId="0" applyNumberFormat="1" applyFont="1" applyFill="1" applyBorder="1" applyAlignment="1">
      <alignment/>
    </xf>
    <xf numFmtId="184" fontId="5" fillId="2" borderId="100" xfId="0" applyNumberFormat="1" applyFont="1" applyFill="1" applyBorder="1" applyAlignment="1">
      <alignment/>
    </xf>
    <xf numFmtId="176" fontId="5" fillId="2" borderId="101" xfId="0" applyNumberFormat="1" applyFont="1" applyFill="1" applyBorder="1" applyAlignment="1">
      <alignment/>
    </xf>
    <xf numFmtId="176" fontId="5" fillId="2" borderId="100" xfId="0" applyNumberFormat="1" applyFont="1" applyFill="1" applyBorder="1" applyAlignment="1">
      <alignment/>
    </xf>
    <xf numFmtId="184" fontId="5" fillId="2" borderId="102" xfId="0" applyNumberFormat="1" applyFont="1" applyFill="1" applyBorder="1" applyAlignment="1">
      <alignment vertical="top" wrapText="1"/>
    </xf>
    <xf numFmtId="179" fontId="5" fillId="2" borderId="103" xfId="0" applyNumberFormat="1" applyFont="1" applyFill="1" applyBorder="1" applyAlignment="1">
      <alignment/>
    </xf>
    <xf numFmtId="189" fontId="5" fillId="2" borderId="104" xfId="0" applyNumberFormat="1" applyFont="1" applyFill="1" applyBorder="1" applyAlignment="1">
      <alignment/>
    </xf>
    <xf numFmtId="176" fontId="5" fillId="2" borderId="105" xfId="0" applyNumberFormat="1" applyFont="1" applyFill="1" applyBorder="1" applyAlignment="1">
      <alignment/>
    </xf>
    <xf numFmtId="176" fontId="5" fillId="2" borderId="106" xfId="0" applyNumberFormat="1" applyFont="1" applyFill="1" applyBorder="1" applyAlignment="1">
      <alignment/>
    </xf>
    <xf numFmtId="179" fontId="5" fillId="2" borderId="107" xfId="0" applyNumberFormat="1" applyFont="1" applyFill="1" applyBorder="1" applyAlignment="1">
      <alignment/>
    </xf>
    <xf numFmtId="179" fontId="5" fillId="2" borderId="108" xfId="0" applyNumberFormat="1" applyFont="1" applyFill="1" applyBorder="1" applyAlignment="1">
      <alignment/>
    </xf>
    <xf numFmtId="180" fontId="5" fillId="2" borderId="104" xfId="0" applyNumberFormat="1" applyFont="1" applyFill="1" applyBorder="1" applyAlignment="1">
      <alignment/>
    </xf>
    <xf numFmtId="189" fontId="5" fillId="2" borderId="104" xfId="0" applyNumberFormat="1" applyFont="1" applyFill="1" applyBorder="1" applyAlignment="1">
      <alignment horizontal="right"/>
    </xf>
    <xf numFmtId="176" fontId="5" fillId="2" borderId="109" xfId="0" applyNumberFormat="1" applyFont="1" applyFill="1" applyBorder="1" applyAlignment="1">
      <alignment/>
    </xf>
    <xf numFmtId="179" fontId="5" fillId="2" borderId="110" xfId="0" applyNumberFormat="1" applyFont="1" applyFill="1" applyBorder="1" applyAlignment="1">
      <alignment/>
    </xf>
    <xf numFmtId="179" fontId="5" fillId="2" borderId="98" xfId="0" applyNumberFormat="1" applyFont="1" applyFill="1" applyBorder="1" applyAlignment="1">
      <alignment/>
    </xf>
    <xf numFmtId="179" fontId="5" fillId="2" borderId="111" xfId="0" applyNumberFormat="1" applyFont="1" applyFill="1" applyBorder="1" applyAlignment="1">
      <alignment/>
    </xf>
    <xf numFmtId="176" fontId="5" fillId="2" borderId="96" xfId="0" applyNumberFormat="1" applyFont="1" applyFill="1" applyBorder="1" applyAlignment="1">
      <alignment/>
    </xf>
    <xf numFmtId="176" fontId="5" fillId="2" borderId="98" xfId="0" applyNumberFormat="1" applyFont="1" applyFill="1" applyBorder="1" applyAlignment="1">
      <alignment/>
    </xf>
    <xf numFmtId="176" fontId="5" fillId="2" borderId="107" xfId="0" applyNumberFormat="1" applyFont="1" applyFill="1" applyBorder="1" applyAlignment="1">
      <alignment/>
    </xf>
    <xf numFmtId="179" fontId="5" fillId="2" borderId="112" xfId="0" applyNumberFormat="1" applyFont="1" applyFill="1" applyBorder="1" applyAlignment="1">
      <alignment/>
    </xf>
    <xf numFmtId="179" fontId="5" fillId="2" borderId="113" xfId="0" applyNumberFormat="1" applyFont="1" applyFill="1" applyBorder="1" applyAlignment="1">
      <alignment/>
    </xf>
    <xf numFmtId="0" fontId="4" fillId="2" borderId="77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95" xfId="0" applyFont="1" applyFill="1" applyBorder="1" applyAlignment="1">
      <alignment/>
    </xf>
    <xf numFmtId="0" fontId="27" fillId="2" borderId="0" xfId="0" applyFont="1" applyFill="1" applyAlignment="1">
      <alignment/>
    </xf>
    <xf numFmtId="0" fontId="4" fillId="2" borderId="78" xfId="0" applyFont="1" applyFill="1" applyBorder="1" applyAlignment="1">
      <alignment/>
    </xf>
    <xf numFmtId="179" fontId="27" fillId="2" borderId="96" xfId="0" applyNumberFormat="1" applyFont="1" applyFill="1" applyBorder="1" applyAlignment="1">
      <alignment/>
    </xf>
    <xf numFmtId="186" fontId="27" fillId="2" borderId="0" xfId="0" applyNumberFormat="1" applyFont="1" applyFill="1" applyAlignment="1">
      <alignment/>
    </xf>
    <xf numFmtId="179" fontId="27" fillId="2" borderId="97" xfId="0" applyNumberFormat="1" applyFont="1" applyFill="1" applyBorder="1" applyAlignment="1">
      <alignment/>
    </xf>
    <xf numFmtId="0" fontId="4" fillId="2" borderId="31" xfId="0" applyFont="1" applyFill="1" applyBorder="1" applyAlignment="1">
      <alignment horizontal="left"/>
    </xf>
    <xf numFmtId="180" fontId="27" fillId="2" borderId="98" xfId="0" applyNumberFormat="1" applyFont="1" applyFill="1" applyBorder="1" applyAlignment="1">
      <alignment/>
    </xf>
    <xf numFmtId="187" fontId="27" fillId="2" borderId="0" xfId="0" applyNumberFormat="1" applyFont="1" applyFill="1" applyAlignment="1">
      <alignment/>
    </xf>
    <xf numFmtId="0" fontId="4" fillId="2" borderId="0" xfId="0" applyFont="1" applyFill="1" applyBorder="1" applyAlignment="1">
      <alignment horizontal="left"/>
    </xf>
    <xf numFmtId="176" fontId="27" fillId="2" borderId="99" xfId="0" applyNumberFormat="1" applyFont="1" applyFill="1" applyBorder="1" applyAlignment="1">
      <alignment/>
    </xf>
    <xf numFmtId="0" fontId="4" fillId="2" borderId="76" xfId="0" applyFont="1" applyFill="1" applyBorder="1" applyAlignment="1">
      <alignment horizontal="left"/>
    </xf>
    <xf numFmtId="184" fontId="27" fillId="2" borderId="96" xfId="0" applyNumberFormat="1" applyFont="1" applyFill="1" applyBorder="1" applyAlignment="1">
      <alignment/>
    </xf>
    <xf numFmtId="184" fontId="27" fillId="2" borderId="100" xfId="0" applyNumberFormat="1" applyFont="1" applyFill="1" applyBorder="1" applyAlignment="1">
      <alignment/>
    </xf>
    <xf numFmtId="0" fontId="4" fillId="2" borderId="48" xfId="0" applyFont="1" applyFill="1" applyBorder="1" applyAlignment="1">
      <alignment horizontal="left"/>
    </xf>
    <xf numFmtId="176" fontId="27" fillId="2" borderId="101" xfId="0" applyNumberFormat="1" applyFont="1" applyFill="1" applyBorder="1" applyAlignment="1">
      <alignment/>
    </xf>
    <xf numFmtId="176" fontId="27" fillId="2" borderId="100" xfId="0" applyNumberFormat="1" applyFont="1" applyFill="1" applyBorder="1" applyAlignment="1">
      <alignment/>
    </xf>
    <xf numFmtId="184" fontId="27" fillId="2" borderId="102" xfId="0" applyNumberFormat="1" applyFont="1" applyFill="1" applyBorder="1" applyAlignment="1">
      <alignment vertical="top" wrapText="1"/>
    </xf>
    <xf numFmtId="184" fontId="27" fillId="2" borderId="91" xfId="0" applyNumberFormat="1" applyFont="1" applyFill="1" applyBorder="1" applyAlignment="1">
      <alignment vertical="top" wrapText="1"/>
    </xf>
    <xf numFmtId="184" fontId="27" fillId="2" borderId="92" xfId="0" applyNumberFormat="1" applyFont="1" applyFill="1" applyBorder="1" applyAlignment="1">
      <alignment vertical="top" wrapText="1"/>
    </xf>
    <xf numFmtId="0" fontId="4" fillId="2" borderId="81" xfId="0" applyFont="1" applyFill="1" applyBorder="1" applyAlignment="1">
      <alignment/>
    </xf>
    <xf numFmtId="179" fontId="27" fillId="2" borderId="103" xfId="0" applyNumberFormat="1" applyFont="1" applyFill="1" applyBorder="1" applyAlignment="1">
      <alignment/>
    </xf>
    <xf numFmtId="183" fontId="4" fillId="2" borderId="82" xfId="0" applyNumberFormat="1" applyFont="1" applyFill="1" applyBorder="1" applyAlignment="1">
      <alignment/>
    </xf>
    <xf numFmtId="183" fontId="4" fillId="2" borderId="21" xfId="0" applyNumberFormat="1" applyFont="1" applyFill="1" applyBorder="1" applyAlignment="1">
      <alignment/>
    </xf>
    <xf numFmtId="183" fontId="4" fillId="2" borderId="22" xfId="0" applyNumberFormat="1" applyFont="1" applyFill="1" applyBorder="1" applyAlignment="1">
      <alignment/>
    </xf>
    <xf numFmtId="189" fontId="27" fillId="2" borderId="104" xfId="0" applyNumberFormat="1" applyFont="1" applyFill="1" applyBorder="1" applyAlignment="1">
      <alignment/>
    </xf>
    <xf numFmtId="189" fontId="27" fillId="2" borderId="25" xfId="0" applyNumberFormat="1" applyFont="1" applyFill="1" applyBorder="1" applyAlignment="1">
      <alignment/>
    </xf>
    <xf numFmtId="183" fontId="27" fillId="2" borderId="0" xfId="0" applyNumberFormat="1" applyFont="1" applyFill="1" applyAlignment="1">
      <alignment/>
    </xf>
    <xf numFmtId="176" fontId="27" fillId="2" borderId="105" xfId="0" applyNumberFormat="1" applyFont="1" applyFill="1" applyBorder="1" applyAlignment="1">
      <alignment/>
    </xf>
    <xf numFmtId="0" fontId="4" fillId="2" borderId="83" xfId="0" applyFont="1" applyFill="1" applyBorder="1" applyAlignment="1">
      <alignment/>
    </xf>
    <xf numFmtId="0" fontId="4" fillId="2" borderId="69" xfId="0" applyFont="1" applyFill="1" applyBorder="1" applyAlignment="1">
      <alignment/>
    </xf>
    <xf numFmtId="176" fontId="27" fillId="2" borderId="106" xfId="0" applyNumberFormat="1" applyFont="1" applyFill="1" applyBorder="1" applyAlignment="1">
      <alignment/>
    </xf>
    <xf numFmtId="0" fontId="4" fillId="2" borderId="84" xfId="0" applyFont="1" applyFill="1" applyBorder="1" applyAlignment="1">
      <alignment vertical="center"/>
    </xf>
    <xf numFmtId="179" fontId="27" fillId="2" borderId="107" xfId="0" applyNumberFormat="1" applyFont="1" applyFill="1" applyBorder="1" applyAlignment="1">
      <alignment/>
    </xf>
    <xf numFmtId="0" fontId="4" fillId="2" borderId="85" xfId="0" applyFont="1" applyFill="1" applyBorder="1" applyAlignment="1">
      <alignment vertical="center"/>
    </xf>
    <xf numFmtId="179" fontId="27" fillId="2" borderId="108" xfId="0" applyNumberFormat="1" applyFont="1" applyFill="1" applyBorder="1" applyAlignment="1">
      <alignment/>
    </xf>
    <xf numFmtId="0" fontId="4" fillId="2" borderId="82" xfId="0" applyFont="1" applyFill="1" applyBorder="1" applyAlignment="1">
      <alignment vertical="center"/>
    </xf>
    <xf numFmtId="0" fontId="4" fillId="2" borderId="22" xfId="0" applyFont="1" applyFill="1" applyBorder="1" applyAlignment="1">
      <alignment/>
    </xf>
    <xf numFmtId="180" fontId="27" fillId="2" borderId="104" xfId="0" applyNumberFormat="1" applyFont="1" applyFill="1" applyBorder="1" applyAlignment="1">
      <alignment/>
    </xf>
    <xf numFmtId="183" fontId="4" fillId="2" borderId="82" xfId="0" applyNumberFormat="1" applyFont="1" applyFill="1" applyBorder="1" applyAlignment="1">
      <alignment vertical="center"/>
    </xf>
    <xf numFmtId="189" fontId="27" fillId="2" borderId="104" xfId="0" applyNumberFormat="1" applyFont="1" applyFill="1" applyBorder="1" applyAlignment="1">
      <alignment horizontal="right"/>
    </xf>
    <xf numFmtId="0" fontId="4" fillId="2" borderId="86" xfId="0" applyFont="1" applyFill="1" applyBorder="1" applyAlignment="1">
      <alignment vertical="center"/>
    </xf>
    <xf numFmtId="0" fontId="4" fillId="2" borderId="28" xfId="0" applyFont="1" applyFill="1" applyBorder="1" applyAlignment="1">
      <alignment/>
    </xf>
    <xf numFmtId="0" fontId="4" fillId="2" borderId="87" xfId="0" applyFont="1" applyFill="1" applyBorder="1" applyAlignment="1">
      <alignment/>
    </xf>
    <xf numFmtId="0" fontId="4" fillId="2" borderId="8" xfId="0" applyFont="1" applyFill="1" applyBorder="1" applyAlignment="1">
      <alignment horizontal="center" vertical="center" shrinkToFit="1"/>
    </xf>
    <xf numFmtId="0" fontId="4" fillId="2" borderId="46" xfId="0" applyFont="1" applyFill="1" applyBorder="1" applyAlignment="1">
      <alignment horizontal="center" vertical="center" shrinkToFit="1"/>
    </xf>
    <xf numFmtId="179" fontId="27" fillId="2" borderId="98" xfId="0" applyNumberFormat="1" applyFont="1" applyFill="1" applyBorder="1" applyAlignment="1">
      <alignment/>
    </xf>
    <xf numFmtId="0" fontId="4" fillId="2" borderId="32" xfId="0" applyFont="1" applyFill="1" applyBorder="1" applyAlignment="1">
      <alignment horizontal="center" vertical="center" shrinkToFit="1"/>
    </xf>
    <xf numFmtId="0" fontId="27" fillId="2" borderId="32" xfId="0" applyFont="1" applyFill="1" applyBorder="1" applyAlignment="1">
      <alignment/>
    </xf>
    <xf numFmtId="179" fontId="27" fillId="2" borderId="111" xfId="0" applyNumberFormat="1" applyFont="1" applyFill="1" applyBorder="1" applyAlignment="1">
      <alignment/>
    </xf>
    <xf numFmtId="176" fontId="27" fillId="2" borderId="96" xfId="0" applyNumberFormat="1" applyFont="1" applyFill="1" applyBorder="1" applyAlignment="1">
      <alignment/>
    </xf>
    <xf numFmtId="0" fontId="4" fillId="2" borderId="31" xfId="0" applyFont="1" applyFill="1" applyBorder="1" applyAlignment="1">
      <alignment/>
    </xf>
    <xf numFmtId="176" fontId="27" fillId="2" borderId="98" xfId="0" applyNumberFormat="1" applyFont="1" applyFill="1" applyBorder="1" applyAlignment="1">
      <alignment/>
    </xf>
    <xf numFmtId="0" fontId="4" fillId="2" borderId="88" xfId="0" applyFont="1" applyFill="1" applyBorder="1" applyAlignment="1">
      <alignment/>
    </xf>
    <xf numFmtId="176" fontId="27" fillId="2" borderId="107" xfId="0" applyNumberFormat="1" applyFont="1" applyFill="1" applyBorder="1" applyAlignment="1">
      <alignment/>
    </xf>
    <xf numFmtId="0" fontId="4" fillId="2" borderId="89" xfId="0" applyFont="1" applyFill="1" applyBorder="1" applyAlignment="1">
      <alignment/>
    </xf>
    <xf numFmtId="0" fontId="4" fillId="2" borderId="90" xfId="0" applyFont="1" applyFill="1" applyBorder="1" applyAlignment="1">
      <alignment/>
    </xf>
    <xf numFmtId="179" fontId="27" fillId="2" borderId="113" xfId="0" applyNumberFormat="1" applyFont="1" applyFill="1" applyBorder="1" applyAlignment="1">
      <alignment/>
    </xf>
    <xf numFmtId="176" fontId="27" fillId="2" borderId="52" xfId="0" applyNumberFormat="1" applyFont="1" applyFill="1" applyBorder="1" applyAlignment="1">
      <alignment/>
    </xf>
    <xf numFmtId="176" fontId="27" fillId="2" borderId="114" xfId="0" applyNumberFormat="1" applyFont="1" applyFill="1" applyBorder="1" applyAlignment="1">
      <alignment/>
    </xf>
    <xf numFmtId="176" fontId="27" fillId="2" borderId="64" xfId="0" applyNumberFormat="1" applyFont="1" applyFill="1" applyBorder="1" applyAlignment="1">
      <alignment/>
    </xf>
    <xf numFmtId="176" fontId="27" fillId="2" borderId="115" xfId="0" applyNumberFormat="1" applyFont="1" applyFill="1" applyBorder="1" applyAlignment="1">
      <alignment/>
    </xf>
    <xf numFmtId="176" fontId="27" fillId="2" borderId="116" xfId="0" applyNumberFormat="1" applyFont="1" applyFill="1" applyBorder="1" applyAlignment="1">
      <alignment/>
    </xf>
    <xf numFmtId="181" fontId="27" fillId="2" borderId="112" xfId="0" applyNumberFormat="1" applyFont="1" applyFill="1" applyBorder="1" applyAlignment="1">
      <alignment/>
    </xf>
    <xf numFmtId="0" fontId="27" fillId="2" borderId="76" xfId="0" applyFont="1" applyFill="1" applyBorder="1" applyAlignment="1">
      <alignment/>
    </xf>
    <xf numFmtId="0" fontId="27" fillId="2" borderId="67" xfId="0" applyFont="1" applyFill="1" applyBorder="1" applyAlignment="1">
      <alignment/>
    </xf>
    <xf numFmtId="0" fontId="27" fillId="2" borderId="117" xfId="0" applyFont="1" applyFill="1" applyBorder="1" applyAlignment="1">
      <alignment horizontal="center" vertical="top" textRotation="255" wrapText="1"/>
    </xf>
    <xf numFmtId="0" fontId="27" fillId="2" borderId="118" xfId="0" applyFont="1" applyFill="1" applyBorder="1" applyAlignment="1">
      <alignment/>
    </xf>
    <xf numFmtId="179" fontId="27" fillId="2" borderId="102" xfId="0" applyNumberFormat="1" applyFont="1" applyFill="1" applyBorder="1" applyAlignment="1">
      <alignment/>
    </xf>
    <xf numFmtId="179" fontId="27" fillId="2" borderId="91" xfId="0" applyNumberFormat="1" applyFont="1" applyFill="1" applyBorder="1" applyAlignment="1">
      <alignment/>
    </xf>
    <xf numFmtId="179" fontId="27" fillId="2" borderId="92" xfId="0" applyNumberFormat="1" applyFont="1" applyFill="1" applyBorder="1" applyAlignment="1">
      <alignment/>
    </xf>
    <xf numFmtId="176" fontId="27" fillId="2" borderId="53" xfId="0" applyNumberFormat="1" applyFont="1" applyFill="1" applyBorder="1" applyAlignment="1">
      <alignment/>
    </xf>
    <xf numFmtId="176" fontId="27" fillId="2" borderId="119" xfId="0" applyNumberFormat="1" applyFont="1" applyFill="1" applyBorder="1" applyAlignment="1">
      <alignment/>
    </xf>
    <xf numFmtId="176" fontId="27" fillId="2" borderId="65" xfId="0" applyNumberFormat="1" applyFont="1" applyFill="1" applyBorder="1" applyAlignment="1">
      <alignment/>
    </xf>
    <xf numFmtId="179" fontId="27" fillId="2" borderId="52" xfId="0" applyNumberFormat="1" applyFont="1" applyFill="1" applyBorder="1" applyAlignment="1">
      <alignment/>
    </xf>
    <xf numFmtId="179" fontId="27" fillId="2" borderId="53" xfId="0" applyNumberFormat="1" applyFont="1" applyFill="1" applyBorder="1" applyAlignment="1">
      <alignment/>
    </xf>
    <xf numFmtId="0" fontId="4" fillId="2" borderId="120" xfId="0" applyFont="1" applyFill="1" applyBorder="1" applyAlignment="1">
      <alignment/>
    </xf>
    <xf numFmtId="184" fontId="0" fillId="0" borderId="0" xfId="0" applyNumberFormat="1" applyBorder="1" applyAlignment="1">
      <alignment/>
    </xf>
    <xf numFmtId="183" fontId="0" fillId="0" borderId="35" xfId="0" applyNumberFormat="1" applyBorder="1" applyAlignment="1">
      <alignment/>
    </xf>
    <xf numFmtId="183" fontId="0" fillId="0" borderId="8" xfId="0" applyNumberFormat="1" applyBorder="1" applyAlignment="1">
      <alignment/>
    </xf>
    <xf numFmtId="183" fontId="0" fillId="0" borderId="121" xfId="0" applyNumberFormat="1" applyBorder="1" applyAlignment="1">
      <alignment/>
    </xf>
    <xf numFmtId="3" fontId="0" fillId="0" borderId="0" xfId="0" applyNumberFormat="1" applyAlignment="1">
      <alignment/>
    </xf>
    <xf numFmtId="184" fontId="0" fillId="0" borderId="35" xfId="0" applyNumberFormat="1" applyBorder="1" applyAlignment="1">
      <alignment/>
    </xf>
    <xf numFmtId="184" fontId="0" fillId="0" borderId="0" xfId="0" applyNumberFormat="1" applyAlignment="1">
      <alignment/>
    </xf>
    <xf numFmtId="184" fontId="0" fillId="0" borderId="8" xfId="0" applyNumberFormat="1" applyBorder="1" applyAlignment="1">
      <alignment/>
    </xf>
    <xf numFmtId="184" fontId="0" fillId="0" borderId="121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8" xfId="0" applyNumberFormat="1" applyBorder="1" applyAlignment="1">
      <alignment/>
    </xf>
    <xf numFmtId="189" fontId="0" fillId="0" borderId="0" xfId="0" applyNumberFormat="1" applyBorder="1" applyAlignment="1">
      <alignment/>
    </xf>
    <xf numFmtId="184" fontId="0" fillId="0" borderId="122" xfId="0" applyNumberFormat="1" applyBorder="1" applyAlignment="1">
      <alignment/>
    </xf>
    <xf numFmtId="184" fontId="0" fillId="0" borderId="123" xfId="0" applyNumberFormat="1" applyBorder="1" applyAlignment="1">
      <alignment/>
    </xf>
    <xf numFmtId="184" fontId="0" fillId="0" borderId="124" xfId="0" applyNumberFormat="1" applyBorder="1" applyAlignment="1">
      <alignment/>
    </xf>
    <xf numFmtId="3" fontId="0" fillId="0" borderId="122" xfId="0" applyNumberFormat="1" applyBorder="1" applyAlignment="1">
      <alignment/>
    </xf>
    <xf numFmtId="0" fontId="0" fillId="0" borderId="122" xfId="0" applyBorder="1" applyAlignment="1">
      <alignment/>
    </xf>
    <xf numFmtId="183" fontId="0" fillId="0" borderId="122" xfId="0" applyNumberFormat="1" applyBorder="1" applyAlignment="1">
      <alignment/>
    </xf>
    <xf numFmtId="189" fontId="0" fillId="0" borderId="122" xfId="0" applyNumberFormat="1" applyBorder="1" applyAlignment="1">
      <alignment/>
    </xf>
    <xf numFmtId="183" fontId="0" fillId="0" borderId="125" xfId="0" applyNumberFormat="1" applyBorder="1" applyAlignment="1">
      <alignment/>
    </xf>
    <xf numFmtId="184" fontId="0" fillId="0" borderId="126" xfId="0" applyNumberFormat="1" applyBorder="1" applyAlignment="1">
      <alignment/>
    </xf>
    <xf numFmtId="184" fontId="0" fillId="0" borderId="127" xfId="0" applyNumberFormat="1" applyBorder="1" applyAlignment="1">
      <alignment/>
    </xf>
    <xf numFmtId="184" fontId="0" fillId="0" borderId="128" xfId="0" applyNumberFormat="1" applyBorder="1" applyAlignment="1">
      <alignment/>
    </xf>
    <xf numFmtId="184" fontId="0" fillId="0" borderId="129" xfId="0" applyNumberFormat="1" applyBorder="1" applyAlignment="1">
      <alignment/>
    </xf>
    <xf numFmtId="184" fontId="0" fillId="0" borderId="130" xfId="0" applyNumberFormat="1" applyBorder="1" applyAlignment="1">
      <alignment/>
    </xf>
    <xf numFmtId="184" fontId="0" fillId="0" borderId="131" xfId="0" applyNumberFormat="1" applyBorder="1" applyAlignment="1">
      <alignment/>
    </xf>
    <xf numFmtId="184" fontId="0" fillId="0" borderId="132" xfId="0" applyNumberFormat="1" applyBorder="1" applyAlignment="1">
      <alignment/>
    </xf>
    <xf numFmtId="184" fontId="0" fillId="0" borderId="133" xfId="0" applyNumberFormat="1" applyBorder="1" applyAlignment="1">
      <alignment/>
    </xf>
    <xf numFmtId="184" fontId="0" fillId="0" borderId="20" xfId="0" applyNumberFormat="1" applyBorder="1" applyAlignment="1">
      <alignment/>
    </xf>
    <xf numFmtId="184" fontId="0" fillId="0" borderId="23" xfId="0" applyNumberFormat="1" applyBorder="1" applyAlignment="1">
      <alignment/>
    </xf>
    <xf numFmtId="183" fontId="0" fillId="0" borderId="128" xfId="0" applyNumberFormat="1" applyBorder="1" applyAlignment="1">
      <alignment/>
    </xf>
    <xf numFmtId="183" fontId="0" fillId="0" borderId="129" xfId="0" applyNumberFormat="1" applyBorder="1" applyAlignment="1">
      <alignment/>
    </xf>
    <xf numFmtId="183" fontId="0" fillId="0" borderId="134" xfId="0" applyNumberFormat="1" applyBorder="1" applyAlignment="1">
      <alignment/>
    </xf>
    <xf numFmtId="184" fontId="0" fillId="0" borderId="134" xfId="0" applyNumberFormat="1" applyBorder="1" applyAlignment="1">
      <alignment/>
    </xf>
    <xf numFmtId="183" fontId="0" fillId="3" borderId="1" xfId="0" applyNumberFormat="1" applyFill="1" applyBorder="1" applyAlignment="1">
      <alignment/>
    </xf>
    <xf numFmtId="189" fontId="0" fillId="3" borderId="1" xfId="0" applyNumberFormat="1" applyFill="1" applyBorder="1" applyAlignment="1">
      <alignment/>
    </xf>
    <xf numFmtId="183" fontId="28" fillId="3" borderId="1" xfId="0" applyNumberFormat="1" applyFont="1" applyFill="1" applyBorder="1" applyAlignment="1">
      <alignment/>
    </xf>
    <xf numFmtId="184" fontId="0" fillId="0" borderId="135" xfId="0" applyNumberFormat="1" applyBorder="1" applyAlignment="1">
      <alignment/>
    </xf>
    <xf numFmtId="184" fontId="0" fillId="0" borderId="136" xfId="0" applyNumberFormat="1" applyBorder="1" applyAlignment="1">
      <alignment/>
    </xf>
    <xf numFmtId="3" fontId="0" fillId="0" borderId="121" xfId="0" applyNumberFormat="1" applyBorder="1" applyAlignment="1">
      <alignment/>
    </xf>
    <xf numFmtId="0" fontId="45" fillId="2" borderId="0" xfId="0" applyFont="1" applyFill="1" applyBorder="1" applyAlignment="1">
      <alignment vertical="center"/>
    </xf>
    <xf numFmtId="183" fontId="0" fillId="4" borderId="1" xfId="0" applyNumberFormat="1" applyFill="1" applyBorder="1" applyAlignment="1">
      <alignment/>
    </xf>
    <xf numFmtId="184" fontId="0" fillId="4" borderId="0" xfId="0" applyNumberFormat="1" applyFill="1" applyBorder="1" applyAlignment="1">
      <alignment/>
    </xf>
    <xf numFmtId="3" fontId="0" fillId="4" borderId="35" xfId="0" applyNumberFormat="1" applyFill="1" applyBorder="1" applyAlignment="1">
      <alignment/>
    </xf>
    <xf numFmtId="184" fontId="0" fillId="4" borderId="35" xfId="0" applyNumberFormat="1" applyFill="1" applyBorder="1" applyAlignment="1">
      <alignment/>
    </xf>
    <xf numFmtId="184" fontId="0" fillId="4" borderId="123" xfId="0" applyNumberFormat="1" applyFill="1" applyBorder="1" applyAlignment="1">
      <alignment/>
    </xf>
    <xf numFmtId="184" fontId="0" fillId="4" borderId="122" xfId="0" applyNumberFormat="1" applyFill="1" applyBorder="1" applyAlignment="1">
      <alignment/>
    </xf>
    <xf numFmtId="189" fontId="0" fillId="4" borderId="0" xfId="0" applyNumberFormat="1" applyFill="1" applyBorder="1" applyAlignment="1">
      <alignment/>
    </xf>
    <xf numFmtId="189" fontId="0" fillId="4" borderId="122" xfId="0" applyNumberFormat="1" applyFill="1" applyBorder="1" applyAlignment="1">
      <alignment/>
    </xf>
    <xf numFmtId="183" fontId="0" fillId="4" borderId="0" xfId="0" applyNumberFormat="1" applyFill="1" applyBorder="1" applyAlignment="1">
      <alignment/>
    </xf>
    <xf numFmtId="183" fontId="0" fillId="4" borderId="8" xfId="0" applyNumberFormat="1" applyFill="1" applyBorder="1" applyAlignment="1">
      <alignment/>
    </xf>
    <xf numFmtId="183" fontId="0" fillId="4" borderId="125" xfId="0" applyNumberFormat="1" applyFill="1" applyBorder="1" applyAlignment="1">
      <alignment/>
    </xf>
    <xf numFmtId="183" fontId="0" fillId="4" borderId="122" xfId="0" applyNumberFormat="1" applyFill="1" applyBorder="1" applyAlignment="1">
      <alignment/>
    </xf>
    <xf numFmtId="183" fontId="0" fillId="0" borderId="2" xfId="0" applyNumberForma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183" fontId="0" fillId="0" borderId="3" xfId="0" applyNumberFormat="1" applyBorder="1" applyAlignment="1">
      <alignment horizontal="center" vertical="center"/>
    </xf>
    <xf numFmtId="183" fontId="0" fillId="0" borderId="0" xfId="0" applyNumberFormat="1" applyBorder="1" applyAlignment="1">
      <alignment horizontal="center" vertical="center" textRotation="255"/>
    </xf>
    <xf numFmtId="178" fontId="6" fillId="2" borderId="137" xfId="0" applyNumberFormat="1" applyFont="1" applyFill="1" applyBorder="1" applyAlignment="1">
      <alignment horizontal="center" vertical="center" textRotation="255"/>
    </xf>
    <xf numFmtId="0" fontId="31" fillId="2" borderId="86" xfId="0" applyFont="1" applyFill="1" applyBorder="1" applyAlignment="1">
      <alignment horizontal="center" vertical="top" textRotation="255"/>
    </xf>
    <xf numFmtId="0" fontId="36" fillId="0" borderId="86" xfId="0" applyFont="1" applyBorder="1" applyAlignment="1">
      <alignment horizontal="center" vertical="top" textRotation="255"/>
    </xf>
    <xf numFmtId="0" fontId="36" fillId="0" borderId="138" xfId="0" applyFont="1" applyBorder="1" applyAlignment="1">
      <alignment horizontal="center" vertical="top" textRotation="255"/>
    </xf>
    <xf numFmtId="0" fontId="6" fillId="2" borderId="87" xfId="0" applyFont="1" applyFill="1" applyBorder="1" applyAlignment="1">
      <alignment horizontal="left" vertical="center"/>
    </xf>
    <xf numFmtId="0" fontId="6" fillId="2" borderId="75" xfId="0" applyFont="1" applyFill="1" applyBorder="1" applyAlignment="1">
      <alignment horizontal="left" vertical="center"/>
    </xf>
    <xf numFmtId="0" fontId="6" fillId="2" borderId="139" xfId="0" applyFont="1" applyFill="1" applyBorder="1" applyAlignment="1">
      <alignment horizontal="left" vertical="top" wrapText="1"/>
    </xf>
    <xf numFmtId="0" fontId="6" fillId="2" borderId="118" xfId="0" applyFont="1" applyFill="1" applyBorder="1" applyAlignment="1">
      <alignment horizontal="left" vertical="top" wrapText="1"/>
    </xf>
    <xf numFmtId="0" fontId="6" fillId="2" borderId="140" xfId="0" applyFont="1" applyFill="1" applyBorder="1" applyAlignment="1">
      <alignment horizontal="left" vertical="top" wrapText="1"/>
    </xf>
    <xf numFmtId="0" fontId="6" fillId="2" borderId="141" xfId="0" applyFont="1" applyFill="1" applyBorder="1" applyAlignment="1">
      <alignment horizontal="center" vertical="center" textRotation="255"/>
    </xf>
    <xf numFmtId="0" fontId="6" fillId="2" borderId="137" xfId="0" applyFont="1" applyFill="1" applyBorder="1" applyAlignment="1">
      <alignment horizontal="center" vertical="center" textRotation="255"/>
    </xf>
    <xf numFmtId="0" fontId="6" fillId="2" borderId="142" xfId="0" applyFont="1" applyFill="1" applyBorder="1" applyAlignment="1">
      <alignment horizontal="center" vertical="center" textRotation="255"/>
    </xf>
    <xf numFmtId="0" fontId="8" fillId="2" borderId="143" xfId="0" applyFont="1" applyFill="1" applyBorder="1" applyAlignment="1">
      <alignment horizontal="center" vertical="top" textRotation="255" wrapText="1"/>
    </xf>
    <xf numFmtId="0" fontId="8" fillId="2" borderId="144" xfId="0" applyFont="1" applyFill="1" applyBorder="1" applyAlignment="1">
      <alignment horizontal="center" vertical="top" textRotation="255" wrapText="1"/>
    </xf>
    <xf numFmtId="178" fontId="4" fillId="2" borderId="137" xfId="0" applyNumberFormat="1" applyFont="1" applyFill="1" applyBorder="1" applyAlignment="1">
      <alignment horizontal="center" vertical="center" textRotation="255"/>
    </xf>
    <xf numFmtId="0" fontId="4" fillId="2" borderId="86" xfId="0" applyFont="1" applyFill="1" applyBorder="1" applyAlignment="1">
      <alignment horizontal="center" vertical="top" textRotation="255" wrapText="1"/>
    </xf>
    <xf numFmtId="0" fontId="37" fillId="0" borderId="86" xfId="0" applyFont="1" applyBorder="1" applyAlignment="1">
      <alignment horizontal="center" vertical="top" textRotation="255" wrapText="1"/>
    </xf>
    <xf numFmtId="0" fontId="37" fillId="0" borderId="138" xfId="0" applyFont="1" applyBorder="1" applyAlignment="1">
      <alignment horizontal="center" vertical="top" textRotation="255" wrapText="1"/>
    </xf>
    <xf numFmtId="0" fontId="30" fillId="0" borderId="0" xfId="0" applyFont="1" applyAlignment="1">
      <alignment horizontal="left" vertical="top" wrapText="1"/>
    </xf>
    <xf numFmtId="0" fontId="4" fillId="2" borderId="145" xfId="0" applyFont="1" applyFill="1" applyBorder="1" applyAlignment="1">
      <alignment horizontal="left" vertical="center"/>
    </xf>
    <xf numFmtId="0" fontId="4" fillId="2" borderId="118" xfId="0" applyFont="1" applyFill="1" applyBorder="1" applyAlignment="1">
      <alignment horizontal="left" vertical="center"/>
    </xf>
    <xf numFmtId="0" fontId="6" fillId="2" borderId="141" xfId="0" applyFont="1" applyFill="1" applyBorder="1" applyAlignment="1">
      <alignment horizontal="center" vertical="top" textRotation="255" wrapText="1"/>
    </xf>
    <xf numFmtId="0" fontId="6" fillId="2" borderId="137" xfId="0" applyFont="1" applyFill="1" applyBorder="1" applyAlignment="1">
      <alignment horizontal="center" vertical="top" textRotation="255" wrapText="1"/>
    </xf>
    <xf numFmtId="0" fontId="4" fillId="2" borderId="141" xfId="0" applyFont="1" applyFill="1" applyBorder="1" applyAlignment="1">
      <alignment horizontal="center" vertical="center" textRotation="255" shrinkToFit="1"/>
    </xf>
    <xf numFmtId="0" fontId="4" fillId="2" borderId="137" xfId="0" applyFont="1" applyFill="1" applyBorder="1" applyAlignment="1">
      <alignment horizontal="center" vertical="center" textRotation="255" shrinkToFit="1"/>
    </xf>
    <xf numFmtId="0" fontId="4" fillId="2" borderId="142" xfId="0" applyFont="1" applyFill="1" applyBorder="1" applyAlignment="1">
      <alignment horizontal="center" vertical="center" textRotation="255" shrinkToFit="1"/>
    </xf>
    <xf numFmtId="0" fontId="4" fillId="2" borderId="139" xfId="0" applyFont="1" applyFill="1" applyBorder="1" applyAlignment="1">
      <alignment horizontal="left" vertical="top" wrapText="1"/>
    </xf>
    <xf numFmtId="0" fontId="4" fillId="2" borderId="118" xfId="0" applyFont="1" applyFill="1" applyBorder="1" applyAlignment="1">
      <alignment horizontal="left" vertical="top" wrapText="1"/>
    </xf>
    <xf numFmtId="0" fontId="46" fillId="2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latin typeface="ＭＳ Ｐゴシック"/>
                <a:ea typeface="ＭＳ Ｐゴシック"/>
                <a:cs typeface="ＭＳ Ｐゴシック"/>
              </a:rPr>
              <a:t>図1　受診率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'[1]データ'!$C$26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('[1]データ'!$D$25,'[1]データ'!$I$25:$M$25)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('[1]データ'!$D$26,'[1]データ'!$I$26:$M$26)</c:f>
              <c:numCache>
                <c:ptCount val="6"/>
                <c:pt idx="0">
                  <c:v>17.8</c:v>
                </c:pt>
                <c:pt idx="1">
                  <c:v>16.1</c:v>
                </c:pt>
                <c:pt idx="2">
                  <c:v>15.8</c:v>
                </c:pt>
                <c:pt idx="3">
                  <c:v>15.9</c:v>
                </c:pt>
                <c:pt idx="4">
                  <c:v>16.5</c:v>
                </c:pt>
                <c:pt idx="5">
                  <c:v>16.2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'[1]データ'!$C$27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('[1]データ'!$D$25,'[1]データ'!$I$25:$M$25)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('[1]データ'!$D$27,'[1]データ'!$I$27:$M$27)</c:f>
              <c:numCache>
                <c:ptCount val="6"/>
                <c:pt idx="0">
                  <c:v>16.1</c:v>
                </c:pt>
                <c:pt idx="1">
                  <c:v>14</c:v>
                </c:pt>
                <c:pt idx="2">
                  <c:v>13.7</c:v>
                </c:pt>
                <c:pt idx="3">
                  <c:v>13.8</c:v>
                </c:pt>
                <c:pt idx="4">
                  <c:v>14.6</c:v>
                </c:pt>
              </c:numCache>
            </c:numRef>
          </c:val>
          <c:smooth val="0"/>
        </c:ser>
        <c:marker val="1"/>
        <c:axId val="48807575"/>
        <c:axId val="36614992"/>
      </c:lineChart>
      <c:catAx>
        <c:axId val="488075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14992"/>
        <c:crosses val="autoZero"/>
        <c:auto val="1"/>
        <c:lblOffset val="100"/>
        <c:noMultiLvlLbl val="0"/>
      </c:catAx>
      <c:valAx>
        <c:axId val="36614992"/>
        <c:scaling>
          <c:orientation val="minMax"/>
          <c:max val="3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0757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3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latin typeface="ＭＳ Ｐゴシック"/>
                <a:ea typeface="ＭＳ Ｐゴシック"/>
                <a:cs typeface="ＭＳ Ｐゴシック"/>
              </a:rPr>
              <a:t>図１　受診率</a:t>
            </a:r>
          </a:p>
        </c:rich>
      </c:tx>
      <c:layout>
        <c:manualLayout>
          <c:xMode val="factor"/>
          <c:yMode val="factor"/>
          <c:x val="-0.004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9325"/>
          <c:w val="0.9415"/>
          <c:h val="0.90675"/>
        </c:manualLayout>
      </c:layout>
      <c:lineChart>
        <c:grouping val="standard"/>
        <c:varyColors val="0"/>
        <c:ser>
          <c:idx val="0"/>
          <c:order val="0"/>
          <c:tx>
            <c:strRef>
              <c:f>'グラフデータ（入力・計算用）'!$C$2</c:f>
              <c:strCache>
                <c:ptCount val="1"/>
                <c:pt idx="0">
                  <c:v>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'グラフデータ（入力・計算用）'!$D$1:$I$1</c:f>
              <c:strCache>
                <c:ptCount val="6"/>
                <c:pt idx="0">
                  <c:v>H5</c:v>
                </c:pt>
                <c:pt idx="1">
                  <c:v>Ｈ１２</c:v>
                </c:pt>
                <c:pt idx="2">
                  <c:v>Ｈ１３</c:v>
                </c:pt>
                <c:pt idx="3">
                  <c:v>Ｈ１４</c:v>
                </c:pt>
                <c:pt idx="4">
                  <c:v>Ｈ１５</c:v>
                </c:pt>
                <c:pt idx="5">
                  <c:v>Ｈ１６</c:v>
                </c:pt>
              </c:strCache>
            </c:strRef>
          </c:cat>
          <c:val>
            <c:numRef>
              <c:f>'グラフデータ（入力・計算用）'!$D$2:$I$2</c:f>
              <c:numCache>
                <c:ptCount val="6"/>
                <c:pt idx="0">
                  <c:v>44.8</c:v>
                </c:pt>
                <c:pt idx="1">
                  <c:v>45.48772395487724</c:v>
                </c:pt>
                <c:pt idx="2">
                  <c:v>44.71387125257537</c:v>
                </c:pt>
                <c:pt idx="3">
                  <c:v>44.587029685519816</c:v>
                </c:pt>
                <c:pt idx="4">
                  <c:v>44.736571124822234</c:v>
                </c:pt>
                <c:pt idx="5">
                  <c:v>43.2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'グラフデータ（入力・計算用）'!$C$3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'グラフデータ（入力・計算用）'!$D$1:$I$1</c:f>
              <c:strCache>
                <c:ptCount val="6"/>
                <c:pt idx="0">
                  <c:v>H5</c:v>
                </c:pt>
                <c:pt idx="1">
                  <c:v>Ｈ１２</c:v>
                </c:pt>
                <c:pt idx="2">
                  <c:v>Ｈ１３</c:v>
                </c:pt>
                <c:pt idx="3">
                  <c:v>Ｈ１４</c:v>
                </c:pt>
                <c:pt idx="4">
                  <c:v>Ｈ１５</c:v>
                </c:pt>
                <c:pt idx="5">
                  <c:v>Ｈ１６</c:v>
                </c:pt>
              </c:strCache>
            </c:strRef>
          </c:cat>
          <c:val>
            <c:numRef>
              <c:f>'グラフデータ（入力・計算用）'!$D$3:$I$3</c:f>
              <c:numCache>
                <c:ptCount val="6"/>
                <c:pt idx="0">
                  <c:v>19.6</c:v>
                </c:pt>
                <c:pt idx="1">
                  <c:v>22.6</c:v>
                </c:pt>
                <c:pt idx="2">
                  <c:v>22.8</c:v>
                </c:pt>
                <c:pt idx="3">
                  <c:v>22.8</c:v>
                </c:pt>
                <c:pt idx="4">
                  <c:v>23.7</c:v>
                </c:pt>
              </c:numCache>
            </c:numRef>
          </c:val>
          <c:smooth val="0"/>
        </c:ser>
        <c:marker val="1"/>
        <c:axId val="23436321"/>
        <c:axId val="9600298"/>
      </c:lineChart>
      <c:catAx>
        <c:axId val="234363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600298"/>
        <c:crosses val="autoZero"/>
        <c:auto val="1"/>
        <c:lblOffset val="100"/>
        <c:noMultiLvlLbl val="0"/>
      </c:catAx>
      <c:valAx>
        <c:axId val="9600298"/>
        <c:scaling>
          <c:orientation val="minMax"/>
          <c:max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％</a:t>
                </a:r>
              </a:p>
            </c:rich>
          </c:tx>
          <c:layout>
            <c:manualLayout>
              <c:xMode val="factor"/>
              <c:yMode val="factor"/>
              <c:x val="-0.003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43632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5"/>
          <c:y val="0.0185"/>
        </c:manualLayout>
      </c:layout>
      <c:overlay val="0"/>
      <c:txPr>
        <a:bodyPr vert="horz" rot="0"/>
        <a:lstStyle/>
        <a:p>
          <a:pPr>
            <a:defRPr lang="en-US" cap="none" sz="12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latin typeface="ＭＳ Ｐゴシック"/>
                <a:ea typeface="ＭＳ Ｐゴシック"/>
                <a:cs typeface="ＭＳ Ｐゴシック"/>
              </a:rPr>
              <a:t>図２　要精検率</a:t>
            </a:r>
          </a:p>
        </c:rich>
      </c:tx>
      <c:layout>
        <c:manualLayout>
          <c:xMode val="factor"/>
          <c:yMode val="factor"/>
          <c:x val="-0.099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12"/>
          <c:w val="0.92475"/>
          <c:h val="0.8585"/>
        </c:manualLayout>
      </c:layout>
      <c:lineChart>
        <c:grouping val="standard"/>
        <c:varyColors val="0"/>
        <c:ser>
          <c:idx val="0"/>
          <c:order val="0"/>
          <c:tx>
            <c:strRef>
              <c:f>'グラフデータ（入力・計算用）'!$C$4</c:f>
              <c:strCache>
                <c:ptCount val="1"/>
                <c:pt idx="0">
                  <c:v>県（Ｘ－Ｐ）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'グラフデータ（入力・計算用）'!$D$1:$I$1</c:f>
              <c:strCache>
                <c:ptCount val="6"/>
                <c:pt idx="0">
                  <c:v>H5</c:v>
                </c:pt>
                <c:pt idx="1">
                  <c:v>Ｈ１２</c:v>
                </c:pt>
                <c:pt idx="2">
                  <c:v>Ｈ１３</c:v>
                </c:pt>
                <c:pt idx="3">
                  <c:v>Ｈ１４</c:v>
                </c:pt>
                <c:pt idx="4">
                  <c:v>Ｈ１５</c:v>
                </c:pt>
                <c:pt idx="5">
                  <c:v>Ｈ１６</c:v>
                </c:pt>
              </c:strCache>
            </c:strRef>
          </c:cat>
          <c:val>
            <c:numRef>
              <c:f>'グラフデータ（入力・計算用）'!$D$4:$I$4</c:f>
              <c:numCache>
                <c:ptCount val="6"/>
                <c:pt idx="0">
                  <c:v>2.308715542987773</c:v>
                </c:pt>
                <c:pt idx="1">
                  <c:v>3.303691978211276</c:v>
                </c:pt>
                <c:pt idx="2">
                  <c:v>3.3209429257046064</c:v>
                </c:pt>
                <c:pt idx="3">
                  <c:v>3.4773858635001447</c:v>
                </c:pt>
                <c:pt idx="4">
                  <c:v>3.735860707502596</c:v>
                </c:pt>
                <c:pt idx="5">
                  <c:v>3.56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'グラフデータ（入力・計算用）'!$C$5</c:f>
              <c:strCache>
                <c:ptCount val="1"/>
                <c:pt idx="0">
                  <c:v>県（喀痰）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'グラフデータ（入力・計算用）'!$D$1:$I$1</c:f>
              <c:strCache>
                <c:ptCount val="6"/>
                <c:pt idx="0">
                  <c:v>H5</c:v>
                </c:pt>
                <c:pt idx="1">
                  <c:v>Ｈ１２</c:v>
                </c:pt>
                <c:pt idx="2">
                  <c:v>Ｈ１３</c:v>
                </c:pt>
                <c:pt idx="3">
                  <c:v>Ｈ１４</c:v>
                </c:pt>
                <c:pt idx="4">
                  <c:v>Ｈ１５</c:v>
                </c:pt>
                <c:pt idx="5">
                  <c:v>Ｈ１６</c:v>
                </c:pt>
              </c:strCache>
            </c:strRef>
          </c:cat>
          <c:val>
            <c:numRef>
              <c:f>'グラフデータ（入力・計算用）'!$D$5:$I$5</c:f>
              <c:numCache>
                <c:ptCount val="6"/>
                <c:pt idx="1">
                  <c:v>0.34275321768326805</c:v>
                </c:pt>
                <c:pt idx="2">
                  <c:v>0.3622178879910839</c:v>
                </c:pt>
                <c:pt idx="3">
                  <c:v>0.3441310690506471</c:v>
                </c:pt>
                <c:pt idx="4">
                  <c:v>0.45828180693969595</c:v>
                </c:pt>
                <c:pt idx="5">
                  <c:v>0.39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'グラフデータ（入力・計算用）'!$C$6</c:f>
              <c:strCache>
                <c:ptCount val="1"/>
                <c:pt idx="0">
                  <c:v>全国（Ｘ－Ｐ）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'グラフデータ（入力・計算用）'!$D$1:$I$1</c:f>
              <c:strCache>
                <c:ptCount val="6"/>
                <c:pt idx="0">
                  <c:v>H5</c:v>
                </c:pt>
                <c:pt idx="1">
                  <c:v>Ｈ１２</c:v>
                </c:pt>
                <c:pt idx="2">
                  <c:v>Ｈ１３</c:v>
                </c:pt>
                <c:pt idx="3">
                  <c:v>Ｈ１４</c:v>
                </c:pt>
                <c:pt idx="4">
                  <c:v>Ｈ１５</c:v>
                </c:pt>
                <c:pt idx="5">
                  <c:v>Ｈ１６</c:v>
                </c:pt>
              </c:strCache>
            </c:strRef>
          </c:cat>
          <c:val>
            <c:numRef>
              <c:f>'グラフデータ（入力・計算用）'!$D$6:$I$6</c:f>
              <c:numCache>
                <c:ptCount val="6"/>
                <c:pt idx="0">
                  <c:v>2.3</c:v>
                </c:pt>
                <c:pt idx="1">
                  <c:v>2.630812037561171</c:v>
                </c:pt>
                <c:pt idx="2">
                  <c:v>2.6810485183100536</c:v>
                </c:pt>
                <c:pt idx="3">
                  <c:v>2.7746137328627585</c:v>
                </c:pt>
                <c:pt idx="4">
                  <c:v>2.940294299956882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'グラフデータ（入力・計算用）'!$C$7</c:f>
              <c:strCache>
                <c:ptCount val="1"/>
                <c:pt idx="0">
                  <c:v>全国（喀痰）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'グラフデータ（入力・計算用）'!$D$1:$I$1</c:f>
              <c:strCache>
                <c:ptCount val="6"/>
                <c:pt idx="0">
                  <c:v>H5</c:v>
                </c:pt>
                <c:pt idx="1">
                  <c:v>Ｈ１２</c:v>
                </c:pt>
                <c:pt idx="2">
                  <c:v>Ｈ１３</c:v>
                </c:pt>
                <c:pt idx="3">
                  <c:v>Ｈ１４</c:v>
                </c:pt>
                <c:pt idx="4">
                  <c:v>Ｈ１５</c:v>
                </c:pt>
                <c:pt idx="5">
                  <c:v>Ｈ１６</c:v>
                </c:pt>
              </c:strCache>
            </c:strRef>
          </c:cat>
          <c:val>
            <c:numRef>
              <c:f>'グラフデータ（入力・計算用）'!$D$7:$I$7</c:f>
              <c:numCache>
                <c:ptCount val="6"/>
                <c:pt idx="1">
                  <c:v>1.0471409436900394</c:v>
                </c:pt>
                <c:pt idx="2">
                  <c:v>1.245922821878351</c:v>
                </c:pt>
                <c:pt idx="3">
                  <c:v>1.1566074950690335</c:v>
                </c:pt>
                <c:pt idx="4">
                  <c:v>0.571769173031922</c:v>
                </c:pt>
              </c:numCache>
            </c:numRef>
          </c:val>
          <c:smooth val="0"/>
        </c:ser>
        <c:marker val="1"/>
        <c:axId val="19293819"/>
        <c:axId val="39426644"/>
      </c:lineChart>
      <c:catAx>
        <c:axId val="192938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426644"/>
        <c:crosses val="autoZero"/>
        <c:auto val="1"/>
        <c:lblOffset val="100"/>
        <c:noMultiLvlLbl val="0"/>
      </c:catAx>
      <c:valAx>
        <c:axId val="394266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％</a:t>
                </a:r>
              </a:p>
            </c:rich>
          </c:tx>
          <c:layout>
            <c:manualLayout>
              <c:xMode val="factor"/>
              <c:yMode val="factor"/>
              <c:x val="0.013"/>
              <c:y val="0.15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crossAx val="192938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45"/>
          <c:y val="0"/>
          <c:w val="0.4455"/>
          <c:h val="0.189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latin typeface="ＭＳ Ｐゴシック"/>
                <a:ea typeface="ＭＳ Ｐゴシック"/>
                <a:cs typeface="ＭＳ Ｐゴシック"/>
              </a:rPr>
              <a:t>図３　精検受診率（参考値）
</a:t>
            </a:r>
          </a:p>
        </c:rich>
      </c:tx>
      <c:layout>
        <c:manualLayout>
          <c:xMode val="factor"/>
          <c:yMode val="factor"/>
          <c:x val="-0.004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75"/>
          <c:w val="0.94625"/>
          <c:h val="0.89625"/>
        </c:manualLayout>
      </c:layout>
      <c:lineChart>
        <c:grouping val="standard"/>
        <c:varyColors val="0"/>
        <c:ser>
          <c:idx val="0"/>
          <c:order val="0"/>
          <c:tx>
            <c:strRef>
              <c:f>'グラフデータ（入力・計算用）'!$C$8</c:f>
              <c:strCache>
                <c:ptCount val="1"/>
                <c:pt idx="0">
                  <c:v>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'グラフデータ（入力・計算用）'!$D$1:$I$1</c:f>
              <c:strCache>
                <c:ptCount val="6"/>
                <c:pt idx="0">
                  <c:v>H5</c:v>
                </c:pt>
                <c:pt idx="1">
                  <c:v>Ｈ１２</c:v>
                </c:pt>
                <c:pt idx="2">
                  <c:v>Ｈ１３</c:v>
                </c:pt>
                <c:pt idx="3">
                  <c:v>Ｈ１４</c:v>
                </c:pt>
                <c:pt idx="4">
                  <c:v>Ｈ１５</c:v>
                </c:pt>
                <c:pt idx="5">
                  <c:v>Ｈ１６</c:v>
                </c:pt>
              </c:strCache>
            </c:strRef>
          </c:cat>
          <c:val>
            <c:numRef>
              <c:f>'グラフデータ（入力・計算用）'!$D$8:$I$8</c:f>
              <c:numCache>
                <c:ptCount val="6"/>
                <c:pt idx="0">
                  <c:v>92.1</c:v>
                </c:pt>
                <c:pt idx="1">
                  <c:v>92.53717385205275</c:v>
                </c:pt>
                <c:pt idx="2">
                  <c:v>91.71208419470025</c:v>
                </c:pt>
                <c:pt idx="3">
                  <c:v>90.71332436069987</c:v>
                </c:pt>
                <c:pt idx="4">
                  <c:v>89.08065051443744</c:v>
                </c:pt>
                <c:pt idx="5">
                  <c:v>86.69876080948559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'グラフデータ（入力・計算用）'!$C$9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'グラフデータ（入力・計算用）'!$D$1:$I$1</c:f>
              <c:strCache>
                <c:ptCount val="6"/>
                <c:pt idx="0">
                  <c:v>H5</c:v>
                </c:pt>
                <c:pt idx="1">
                  <c:v>Ｈ１２</c:v>
                </c:pt>
                <c:pt idx="2">
                  <c:v>Ｈ１３</c:v>
                </c:pt>
                <c:pt idx="3">
                  <c:v>Ｈ１４</c:v>
                </c:pt>
                <c:pt idx="4">
                  <c:v>Ｈ１５</c:v>
                </c:pt>
                <c:pt idx="5">
                  <c:v>Ｈ１６</c:v>
                </c:pt>
              </c:strCache>
            </c:strRef>
          </c:cat>
          <c:val>
            <c:numRef>
              <c:f>'グラフデータ（入力・計算用）'!$D$9:$I$9</c:f>
              <c:numCache>
                <c:ptCount val="6"/>
                <c:pt idx="0">
                  <c:v>78.1</c:v>
                </c:pt>
                <c:pt idx="1">
                  <c:v>77.39888167829885</c:v>
                </c:pt>
                <c:pt idx="2">
                  <c:v>76.53209581014201</c:v>
                </c:pt>
                <c:pt idx="3">
                  <c:v>75.02829156512225</c:v>
                </c:pt>
                <c:pt idx="4">
                  <c:v>87.25302685063761</c:v>
                </c:pt>
              </c:numCache>
            </c:numRef>
          </c:val>
          <c:smooth val="0"/>
        </c:ser>
        <c:marker val="1"/>
        <c:axId val="19295477"/>
        <c:axId val="39441566"/>
      </c:lineChart>
      <c:catAx>
        <c:axId val="192954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441566"/>
        <c:crosses val="autoZero"/>
        <c:auto val="1"/>
        <c:lblOffset val="100"/>
        <c:noMultiLvlLbl val="0"/>
      </c:catAx>
      <c:valAx>
        <c:axId val="39441566"/>
        <c:scaling>
          <c:orientation val="minMax"/>
          <c:max val="100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192954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475"/>
          <c:y val="0"/>
          <c:w val="0.16675"/>
          <c:h val="0.177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>
                <a:latin typeface="ＭＳ Ｐゴシック"/>
                <a:ea typeface="ＭＳ Ｐゴシック"/>
                <a:cs typeface="ＭＳ Ｐゴシック"/>
              </a:rPr>
              <a:t>図４　がん発見率（受診者１０万対）</a:t>
            </a:r>
          </a:p>
        </c:rich>
      </c:tx>
      <c:layout>
        <c:manualLayout>
          <c:xMode val="factor"/>
          <c:yMode val="factor"/>
          <c:x val="-0.0202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25"/>
          <c:w val="0.97425"/>
          <c:h val="0.90075"/>
        </c:manualLayout>
      </c:layout>
      <c:lineChart>
        <c:grouping val="standard"/>
        <c:varyColors val="0"/>
        <c:ser>
          <c:idx val="0"/>
          <c:order val="0"/>
          <c:tx>
            <c:strRef>
              <c:f>'グラフデータ（入力・計算用）'!$C$10</c:f>
              <c:strCache>
                <c:ptCount val="1"/>
                <c:pt idx="0">
                  <c:v>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'グラフデータ（入力・計算用）'!$D$1:$I$1</c:f>
              <c:strCache>
                <c:ptCount val="6"/>
                <c:pt idx="0">
                  <c:v>H5</c:v>
                </c:pt>
                <c:pt idx="1">
                  <c:v>Ｈ１２</c:v>
                </c:pt>
                <c:pt idx="2">
                  <c:v>Ｈ１３</c:v>
                </c:pt>
                <c:pt idx="3">
                  <c:v>Ｈ１４</c:v>
                </c:pt>
                <c:pt idx="4">
                  <c:v>Ｈ１５</c:v>
                </c:pt>
                <c:pt idx="5">
                  <c:v>Ｈ１６</c:v>
                </c:pt>
              </c:strCache>
            </c:strRef>
          </c:cat>
          <c:val>
            <c:numRef>
              <c:f>'グラフデータ（入力・計算用）'!$D$10:$I$10</c:f>
              <c:numCache>
                <c:ptCount val="6"/>
                <c:pt idx="0">
                  <c:v>57.8</c:v>
                </c:pt>
                <c:pt idx="1">
                  <c:v>66.43</c:v>
                </c:pt>
                <c:pt idx="2">
                  <c:v>56.4</c:v>
                </c:pt>
                <c:pt idx="3">
                  <c:v>69.01960784313725</c:v>
                </c:pt>
                <c:pt idx="4">
                  <c:v>74.65147094502542</c:v>
                </c:pt>
                <c:pt idx="5">
                  <c:v>57.5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'グラフデータ（入力・計算用）'!$C$11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'グラフデータ（入力・計算用）'!$D$1:$I$1</c:f>
              <c:strCache>
                <c:ptCount val="6"/>
                <c:pt idx="0">
                  <c:v>H5</c:v>
                </c:pt>
                <c:pt idx="1">
                  <c:v>Ｈ１２</c:v>
                </c:pt>
                <c:pt idx="2">
                  <c:v>Ｈ１３</c:v>
                </c:pt>
                <c:pt idx="3">
                  <c:v>Ｈ１４</c:v>
                </c:pt>
                <c:pt idx="4">
                  <c:v>Ｈ１５</c:v>
                </c:pt>
                <c:pt idx="5">
                  <c:v>Ｈ１６</c:v>
                </c:pt>
              </c:strCache>
            </c:strRef>
          </c:cat>
          <c:val>
            <c:numRef>
              <c:f>'グラフデータ（入力・計算用）'!$D$11:$I$11</c:f>
              <c:numCache>
                <c:ptCount val="6"/>
                <c:pt idx="0">
                  <c:v>43.3</c:v>
                </c:pt>
                <c:pt idx="1">
                  <c:v>53.2</c:v>
                </c:pt>
                <c:pt idx="2">
                  <c:v>50.5</c:v>
                </c:pt>
                <c:pt idx="3">
                  <c:v>47.70585264475071</c:v>
                </c:pt>
                <c:pt idx="4">
                  <c:v>53.34716133926244</c:v>
                </c:pt>
              </c:numCache>
            </c:numRef>
          </c:val>
          <c:smooth val="0"/>
        </c:ser>
        <c:marker val="1"/>
        <c:axId val="19429775"/>
        <c:axId val="40650248"/>
      </c:lineChart>
      <c:catAx>
        <c:axId val="194297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650248"/>
        <c:crosses val="autoZero"/>
        <c:auto val="1"/>
        <c:lblOffset val="100"/>
        <c:noMultiLvlLbl val="0"/>
      </c:catAx>
      <c:valAx>
        <c:axId val="4065024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194297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15"/>
          <c:y val="0"/>
          <c:w val="0.162"/>
          <c:h val="0.178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0" i="0" u="none" baseline="0">
                <a:latin typeface="ＭＳ Ｐゴシック"/>
                <a:ea typeface="ＭＳ Ｐゴシック"/>
                <a:cs typeface="ＭＳ Ｐゴシック"/>
              </a:rPr>
              <a:t>図５　陽性反応適中度（参考値）
</a:t>
            </a:r>
          </a:p>
        </c:rich>
      </c:tx>
      <c:layout>
        <c:manualLayout>
          <c:xMode val="factor"/>
          <c:yMode val="factor"/>
          <c:x val="-0.004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0.964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'グラフデータ（入力・計算用）'!$C$18</c:f>
              <c:strCache>
                <c:ptCount val="1"/>
                <c:pt idx="0">
                  <c:v>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'グラフデータ（入力・計算用）'!$D$1:$I$1</c:f>
              <c:strCache>
                <c:ptCount val="6"/>
                <c:pt idx="0">
                  <c:v>H5</c:v>
                </c:pt>
                <c:pt idx="1">
                  <c:v>Ｈ１２</c:v>
                </c:pt>
                <c:pt idx="2">
                  <c:v>Ｈ１３</c:v>
                </c:pt>
                <c:pt idx="3">
                  <c:v>Ｈ１４</c:v>
                </c:pt>
                <c:pt idx="4">
                  <c:v>Ｈ１５</c:v>
                </c:pt>
                <c:pt idx="5">
                  <c:v>Ｈ１６</c:v>
                </c:pt>
              </c:strCache>
            </c:strRef>
          </c:cat>
          <c:val>
            <c:numRef>
              <c:f>'グラフデータ（入力・計算用）'!$D$18:$I$18</c:f>
              <c:numCache>
                <c:ptCount val="6"/>
                <c:pt idx="0">
                  <c:v>2.7</c:v>
                </c:pt>
                <c:pt idx="1">
                  <c:v>2.1627084386053563</c:v>
                </c:pt>
                <c:pt idx="2">
                  <c:v>1.8545081967213113</c:v>
                </c:pt>
                <c:pt idx="3">
                  <c:v>2.1760633036597428</c:v>
                </c:pt>
                <c:pt idx="4">
                  <c:v>2.235469448584203</c:v>
                </c:pt>
                <c:pt idx="5">
                  <c:v>1.8611825192802058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'グラフデータ（入力・計算用）'!$C$19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'グラフデータ（入力・計算用）'!$D$1:$I$1</c:f>
              <c:strCache>
                <c:ptCount val="6"/>
                <c:pt idx="0">
                  <c:v>H5</c:v>
                </c:pt>
                <c:pt idx="1">
                  <c:v>Ｈ１２</c:v>
                </c:pt>
                <c:pt idx="2">
                  <c:v>Ｈ１３</c:v>
                </c:pt>
                <c:pt idx="3">
                  <c:v>Ｈ１４</c:v>
                </c:pt>
                <c:pt idx="4">
                  <c:v>Ｈ１５</c:v>
                </c:pt>
                <c:pt idx="5">
                  <c:v>Ｈ１６</c:v>
                </c:pt>
              </c:strCache>
            </c:strRef>
          </c:cat>
          <c:val>
            <c:numRef>
              <c:f>'グラフデータ（入力・計算用）'!$D$19:$I$19</c:f>
              <c:numCache>
                <c:ptCount val="6"/>
                <c:pt idx="0">
                  <c:v>2.4</c:v>
                </c:pt>
                <c:pt idx="1">
                  <c:v>2.5</c:v>
                </c:pt>
                <c:pt idx="2">
                  <c:v>2.4</c:v>
                </c:pt>
                <c:pt idx="3">
                  <c:v>2.37</c:v>
                </c:pt>
                <c:pt idx="4">
                  <c:v>2.088669852350066</c:v>
                </c:pt>
              </c:numCache>
            </c:numRef>
          </c:val>
          <c:smooth val="0"/>
        </c:ser>
        <c:marker val="1"/>
        <c:axId val="30307913"/>
        <c:axId val="4335762"/>
      </c:lineChart>
      <c:catAx>
        <c:axId val="303079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35762"/>
        <c:crosses val="autoZero"/>
        <c:auto val="1"/>
        <c:lblOffset val="100"/>
        <c:noMultiLvlLbl val="0"/>
      </c:catAx>
      <c:valAx>
        <c:axId val="4335762"/>
        <c:scaling>
          <c:orientation val="minMax"/>
          <c:max val="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3030791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75"/>
          <c:y val="0"/>
          <c:w val="0.156"/>
          <c:h val="0.18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latin typeface="ＭＳ Ｐゴシック"/>
                <a:ea typeface="ＭＳ Ｐゴシック"/>
                <a:cs typeface="ＭＳ Ｐゴシック"/>
              </a:rPr>
              <a:t>図２　要精検率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'[1]データ'!$C$29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('[1]データ'!$D$28,'[1]データ'!$I$28:$M$28)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('[1]データ'!$D$29,'[1]データ'!$I$29:$M$29)</c:f>
              <c:numCache>
                <c:ptCount val="6"/>
                <c:pt idx="0">
                  <c:v>0.3</c:v>
                </c:pt>
                <c:pt idx="1">
                  <c:v>0.31</c:v>
                </c:pt>
                <c:pt idx="2">
                  <c:v>0.28</c:v>
                </c:pt>
                <c:pt idx="3">
                  <c:v>0.34</c:v>
                </c:pt>
                <c:pt idx="4">
                  <c:v>0.41</c:v>
                </c:pt>
                <c:pt idx="5">
                  <c:v>0.39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'[1]データ'!$C$30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('[1]データ'!$D$28,'[1]データ'!$I$28:$M$28)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('[1]データ'!$D$30,'[1]データ'!$I$30:$M$30)</c:f>
              <c:numCache>
                <c:ptCount val="6"/>
                <c:pt idx="0">
                  <c:v>0.94</c:v>
                </c:pt>
                <c:pt idx="1">
                  <c:v>0.97</c:v>
                </c:pt>
                <c:pt idx="2">
                  <c:v>0.98</c:v>
                </c:pt>
                <c:pt idx="3">
                  <c:v>0.95</c:v>
                </c:pt>
                <c:pt idx="4">
                  <c:v>0.96</c:v>
                </c:pt>
              </c:numCache>
            </c:numRef>
          </c:val>
          <c:smooth val="0"/>
        </c:ser>
        <c:marker val="1"/>
        <c:axId val="61099473"/>
        <c:axId val="13024346"/>
      </c:lineChart>
      <c:catAx>
        <c:axId val="610994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024346"/>
        <c:crosses val="autoZero"/>
        <c:auto val="1"/>
        <c:lblOffset val="100"/>
        <c:noMultiLvlLbl val="0"/>
      </c:catAx>
      <c:valAx>
        <c:axId val="13024346"/>
        <c:scaling>
          <c:orientation val="minMax"/>
        </c:scaling>
        <c:axPos val="l"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0994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3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latin typeface="ＭＳ Ｐゴシック"/>
                <a:ea typeface="ＭＳ Ｐゴシック"/>
                <a:cs typeface="ＭＳ Ｐゴシック"/>
              </a:rPr>
              <a:t>図3 精検受診率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'[1]データ'!$C$32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('[1]データ'!$D$31,'[1]データ'!$I$31:$M$31)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('[1]データ'!$D$32,'[1]データ'!$I$32:$M$32)</c:f>
              <c:numCache>
                <c:ptCount val="6"/>
                <c:pt idx="0">
                  <c:v>98</c:v>
                </c:pt>
                <c:pt idx="1">
                  <c:v>85.8</c:v>
                </c:pt>
                <c:pt idx="2">
                  <c:v>85.5</c:v>
                </c:pt>
                <c:pt idx="3">
                  <c:v>87.9</c:v>
                </c:pt>
                <c:pt idx="4">
                  <c:v>91.2</c:v>
                </c:pt>
                <c:pt idx="5">
                  <c:v>89.4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'[1]データ'!$C$33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('[1]データ'!$D$31,'[1]データ'!$I$31:$M$31)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('[1]データ'!$D$33,'[1]データ'!$I$33:$M$33)</c:f>
              <c:numCache>
                <c:ptCount val="6"/>
                <c:pt idx="0">
                  <c:v>76.1</c:v>
                </c:pt>
                <c:pt idx="1">
                  <c:v>72.3</c:v>
                </c:pt>
                <c:pt idx="2">
                  <c:v>71.2</c:v>
                </c:pt>
                <c:pt idx="3">
                  <c:v>85.4</c:v>
                </c:pt>
                <c:pt idx="4">
                  <c:v>86.4</c:v>
                </c:pt>
              </c:numCache>
            </c:numRef>
          </c:val>
          <c:smooth val="0"/>
        </c:ser>
        <c:marker val="1"/>
        <c:axId val="50110251"/>
        <c:axId val="48339076"/>
      </c:lineChart>
      <c:catAx>
        <c:axId val="501102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339076"/>
        <c:crosses val="autoZero"/>
        <c:auto val="1"/>
        <c:lblOffset val="100"/>
        <c:noMultiLvlLbl val="0"/>
      </c:catAx>
      <c:valAx>
        <c:axId val="48339076"/>
        <c:scaling>
          <c:orientation val="minMax"/>
          <c:max val="100"/>
        </c:scaling>
        <c:axPos val="l"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102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3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latin typeface="ＭＳ Ｐゴシック"/>
                <a:ea typeface="ＭＳ Ｐゴシック"/>
                <a:cs typeface="ＭＳ Ｐゴシック"/>
              </a:rPr>
              <a:t>図４　がん発見率（受診者１０万対）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'[1]データ'!$C$35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('[1]データ'!$D$34,'[1]データ'!$I$34:$M$34)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('[1]データ'!$D$35,'[1]データ'!$I$35:$M$35)</c:f>
              <c:numCache>
                <c:ptCount val="6"/>
                <c:pt idx="0">
                  <c:v>71</c:v>
                </c:pt>
                <c:pt idx="1">
                  <c:v>60.6</c:v>
                </c:pt>
                <c:pt idx="2">
                  <c:v>49.5</c:v>
                </c:pt>
                <c:pt idx="3">
                  <c:v>50.7</c:v>
                </c:pt>
                <c:pt idx="4">
                  <c:v>67.1</c:v>
                </c:pt>
                <c:pt idx="5">
                  <c:v>70.8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'[1]データ'!$C$36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('[1]データ'!$D$34,'[1]データ'!$I$34:$M$34)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('[1]データ'!$D$36,'[1]データ'!$I$36:$M$36)</c:f>
              <c:numCache>
                <c:ptCount val="6"/>
                <c:pt idx="0">
                  <c:v>64.8</c:v>
                </c:pt>
                <c:pt idx="1">
                  <c:v>60.6</c:v>
                </c:pt>
                <c:pt idx="2">
                  <c:v>62.8</c:v>
                </c:pt>
                <c:pt idx="3">
                  <c:v>63.8</c:v>
                </c:pt>
                <c:pt idx="4">
                  <c:v>61.4</c:v>
                </c:pt>
              </c:numCache>
            </c:numRef>
          </c:val>
          <c:smooth val="0"/>
        </c:ser>
        <c:marker val="1"/>
        <c:axId val="32398501"/>
        <c:axId val="23151054"/>
      </c:lineChart>
      <c:catAx>
        <c:axId val="323985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51054"/>
        <c:crosses val="autoZero"/>
        <c:auto val="1"/>
        <c:lblOffset val="100"/>
        <c:noMultiLvlLbl val="0"/>
      </c:catAx>
      <c:valAx>
        <c:axId val="23151054"/>
        <c:scaling>
          <c:orientation val="minMax"/>
          <c:max val="100"/>
          <c:min val="0"/>
        </c:scaling>
        <c:axPos val="l"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3985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3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latin typeface="ＭＳ Ｐゴシック"/>
                <a:ea typeface="ＭＳ Ｐゴシック"/>
                <a:cs typeface="ＭＳ Ｐゴシック"/>
              </a:rPr>
              <a:t>図５　陽性反応適中度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'[1]データ'!$C$38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('[1]データ'!$D$37,'[1]データ'!$I$37:$M$37)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('[1]データ'!$D$38,'[1]データ'!$I$38:$M$38)</c:f>
              <c:numCache>
                <c:ptCount val="6"/>
                <c:pt idx="0">
                  <c:v>21.5</c:v>
                </c:pt>
                <c:pt idx="1">
                  <c:v>22.6</c:v>
                </c:pt>
                <c:pt idx="2">
                  <c:v>20.4</c:v>
                </c:pt>
                <c:pt idx="3">
                  <c:v>17.1</c:v>
                </c:pt>
                <c:pt idx="4">
                  <c:v>18</c:v>
                </c:pt>
                <c:pt idx="5">
                  <c:v>20.4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'[1]データ'!$C$39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0.0_ 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('[1]データ'!$D$37,'[1]データ'!$I$37:$M$37)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('[1]データ'!$D$39,'[1]データ'!$I$39:$M$39)</c:f>
              <c:numCache>
                <c:ptCount val="6"/>
                <c:pt idx="0">
                  <c:v>9.1</c:v>
                </c:pt>
                <c:pt idx="1">
                  <c:v>8.8</c:v>
                </c:pt>
                <c:pt idx="2">
                  <c:v>9</c:v>
                </c:pt>
                <c:pt idx="3">
                  <c:v>7.9</c:v>
                </c:pt>
                <c:pt idx="4">
                  <c:v>7.4</c:v>
                </c:pt>
              </c:numCache>
            </c:numRef>
          </c:val>
          <c:smooth val="0"/>
        </c:ser>
        <c:marker val="1"/>
        <c:axId val="7032895"/>
        <c:axId val="63296056"/>
      </c:lineChart>
      <c:catAx>
        <c:axId val="70328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96056"/>
        <c:crosses val="autoZero"/>
        <c:auto val="1"/>
        <c:lblOffset val="100"/>
        <c:noMultiLvlLbl val="0"/>
      </c:catAx>
      <c:valAx>
        <c:axId val="63296056"/>
        <c:scaling>
          <c:orientation val="minMax"/>
          <c:max val="3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03289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3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図1　受診率</a:t>
            </a:r>
          </a:p>
        </c:rich>
      </c:tx>
      <c:layout>
        <c:manualLayout>
          <c:xMode val="factor"/>
          <c:yMode val="factor"/>
          <c:x val="-0.062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375"/>
          <c:w val="0.983"/>
          <c:h val="0.86625"/>
        </c:manualLayout>
      </c:layout>
      <c:lineChart>
        <c:grouping val="standard"/>
        <c:varyColors val="0"/>
        <c:ser>
          <c:idx val="0"/>
          <c:order val="0"/>
          <c:tx>
            <c:strRef>
              <c:f>'グラフデータ（入力・計算用）'!$C$2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'グラフデータ（入力・計算用）'!$D$1:$I$1</c:f>
              <c:strCache>
                <c:ptCount val="6"/>
                <c:pt idx="0">
                  <c:v>H5</c:v>
                </c:pt>
                <c:pt idx="1">
                  <c:v>Ｈ１２</c:v>
                </c:pt>
                <c:pt idx="2">
                  <c:v>Ｈ１３</c:v>
                </c:pt>
                <c:pt idx="3">
                  <c:v>Ｈ１４</c:v>
                </c:pt>
                <c:pt idx="4">
                  <c:v>Ｈ１５</c:v>
                </c:pt>
                <c:pt idx="5">
                  <c:v>Ｈ１６</c:v>
                </c:pt>
              </c:strCache>
            </c:strRef>
          </c:cat>
          <c:val>
            <c:numRef>
              <c:f>'グラフデータ（入力・計算用）'!$D$2:$I$2</c:f>
              <c:numCache>
                <c:ptCount val="6"/>
                <c:pt idx="0">
                  <c:v>44.8</c:v>
                </c:pt>
                <c:pt idx="1">
                  <c:v>45.48772395487724</c:v>
                </c:pt>
                <c:pt idx="2">
                  <c:v>44.71387125257537</c:v>
                </c:pt>
                <c:pt idx="3">
                  <c:v>44.587029685519816</c:v>
                </c:pt>
                <c:pt idx="4">
                  <c:v>44.736571124822234</c:v>
                </c:pt>
                <c:pt idx="5">
                  <c:v>43.2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'グラフデータ（入力・計算用）'!$C$3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'グラフデータ（入力・計算用）'!$D$1:$I$1</c:f>
              <c:strCache>
                <c:ptCount val="6"/>
                <c:pt idx="0">
                  <c:v>H5</c:v>
                </c:pt>
                <c:pt idx="1">
                  <c:v>Ｈ１２</c:v>
                </c:pt>
                <c:pt idx="2">
                  <c:v>Ｈ１３</c:v>
                </c:pt>
                <c:pt idx="3">
                  <c:v>Ｈ１４</c:v>
                </c:pt>
                <c:pt idx="4">
                  <c:v>Ｈ１５</c:v>
                </c:pt>
                <c:pt idx="5">
                  <c:v>Ｈ１６</c:v>
                </c:pt>
              </c:strCache>
            </c:strRef>
          </c:cat>
          <c:val>
            <c:numRef>
              <c:f>'グラフデータ（入力・計算用）'!$D$3:$I$3</c:f>
              <c:numCache>
                <c:ptCount val="6"/>
                <c:pt idx="0">
                  <c:v>19.6</c:v>
                </c:pt>
                <c:pt idx="1">
                  <c:v>22.6</c:v>
                </c:pt>
                <c:pt idx="2">
                  <c:v>22.8</c:v>
                </c:pt>
                <c:pt idx="3">
                  <c:v>22.8</c:v>
                </c:pt>
                <c:pt idx="4">
                  <c:v>23.7</c:v>
                </c:pt>
              </c:numCache>
            </c:numRef>
          </c:val>
          <c:smooth val="0"/>
        </c:ser>
        <c:marker val="1"/>
        <c:axId val="32793593"/>
        <c:axId val="26706882"/>
      </c:lineChart>
      <c:catAx>
        <c:axId val="327935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06882"/>
        <c:crosses val="autoZero"/>
        <c:auto val="1"/>
        <c:lblOffset val="100"/>
        <c:noMultiLvlLbl val="0"/>
      </c:catAx>
      <c:valAx>
        <c:axId val="26706882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12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79359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075"/>
          <c:y val="0.024"/>
          <c:w val="0.24825"/>
          <c:h val="0.1115"/>
        </c:manualLayout>
      </c:layout>
      <c:overlay val="0"/>
      <c:txPr>
        <a:bodyPr vert="horz" rot="0"/>
        <a:lstStyle/>
        <a:p>
          <a:pPr>
            <a:defRPr lang="en-US" cap="none" sz="950" b="1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図３　がん発見率（受診者１０万対）</a:t>
            </a:r>
          </a:p>
        </c:rich>
      </c:tx>
      <c:layout>
        <c:manualLayout>
          <c:xMode val="factor"/>
          <c:yMode val="factor"/>
          <c:x val="-0.01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2775"/>
          <c:w val="0.957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'グラフデータ（入力・計算用）'!$C$10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'グラフデータ（入力・計算用）'!$D$1:$I$1</c:f>
              <c:strCache>
                <c:ptCount val="6"/>
                <c:pt idx="0">
                  <c:v>H5</c:v>
                </c:pt>
                <c:pt idx="1">
                  <c:v>Ｈ１２</c:v>
                </c:pt>
                <c:pt idx="2">
                  <c:v>Ｈ１３</c:v>
                </c:pt>
                <c:pt idx="3">
                  <c:v>Ｈ１４</c:v>
                </c:pt>
                <c:pt idx="4">
                  <c:v>Ｈ１５</c:v>
                </c:pt>
                <c:pt idx="5">
                  <c:v>Ｈ１６</c:v>
                </c:pt>
              </c:strCache>
            </c:strRef>
          </c:cat>
          <c:val>
            <c:numRef>
              <c:f>'グラフデータ（入力・計算用）'!$D$10:$I$10</c:f>
              <c:numCache>
                <c:ptCount val="6"/>
                <c:pt idx="0">
                  <c:v>57.8</c:v>
                </c:pt>
                <c:pt idx="1">
                  <c:v>66.43</c:v>
                </c:pt>
                <c:pt idx="2">
                  <c:v>56.4</c:v>
                </c:pt>
                <c:pt idx="3">
                  <c:v>69.01960784313725</c:v>
                </c:pt>
                <c:pt idx="4">
                  <c:v>74.65147094502542</c:v>
                </c:pt>
                <c:pt idx="5">
                  <c:v>57.5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'グラフデータ（入力・計算用）'!$C$11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'グラフデータ（入力・計算用）'!$D$1:$I$1</c:f>
              <c:strCache>
                <c:ptCount val="6"/>
                <c:pt idx="0">
                  <c:v>H5</c:v>
                </c:pt>
                <c:pt idx="1">
                  <c:v>Ｈ１２</c:v>
                </c:pt>
                <c:pt idx="2">
                  <c:v>Ｈ１３</c:v>
                </c:pt>
                <c:pt idx="3">
                  <c:v>Ｈ１４</c:v>
                </c:pt>
                <c:pt idx="4">
                  <c:v>Ｈ１５</c:v>
                </c:pt>
                <c:pt idx="5">
                  <c:v>Ｈ１６</c:v>
                </c:pt>
              </c:strCache>
            </c:strRef>
          </c:cat>
          <c:val>
            <c:numRef>
              <c:f>'グラフデータ（入力・計算用）'!$D$11:$I$11</c:f>
              <c:numCache>
                <c:ptCount val="6"/>
                <c:pt idx="0">
                  <c:v>43.3</c:v>
                </c:pt>
                <c:pt idx="1">
                  <c:v>53.2</c:v>
                </c:pt>
                <c:pt idx="2">
                  <c:v>50.5</c:v>
                </c:pt>
                <c:pt idx="3">
                  <c:v>47.70585264475071</c:v>
                </c:pt>
                <c:pt idx="4">
                  <c:v>53.34716133926244</c:v>
                </c:pt>
              </c:numCache>
            </c:numRef>
          </c:val>
          <c:smooth val="0"/>
        </c:ser>
        <c:marker val="1"/>
        <c:axId val="39035347"/>
        <c:axId val="15773804"/>
      </c:lineChart>
      <c:catAx>
        <c:axId val="390353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73804"/>
        <c:crosses val="autoZero"/>
        <c:auto val="1"/>
        <c:lblOffset val="100"/>
        <c:noMultiLvlLbl val="0"/>
      </c:catAx>
      <c:valAx>
        <c:axId val="15773804"/>
        <c:scaling>
          <c:orientation val="minMax"/>
          <c:max val="100"/>
          <c:min val="0"/>
        </c:scaling>
        <c:axPos val="l"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353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75"/>
          <c:y val="0.0195"/>
          <c:w val="0.22675"/>
          <c:h val="0.12025"/>
        </c:manualLayout>
      </c:layout>
      <c:overlay val="0"/>
      <c:txPr>
        <a:bodyPr vert="horz" rot="0"/>
        <a:lstStyle/>
        <a:p>
          <a:pPr>
            <a:defRPr lang="en-US" cap="none" sz="950" b="1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図４　陽性反応適中度</a:t>
            </a:r>
          </a:p>
        </c:rich>
      </c:tx>
      <c:layout>
        <c:manualLayout>
          <c:xMode val="factor"/>
          <c:yMode val="factor"/>
          <c:x val="-0.01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9"/>
          <c:w val="0.98675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'グラフデータ（入力・計算用）'!$C$18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'グラフデータ（入力・計算用）'!$D$1:$I$1</c:f>
              <c:strCache>
                <c:ptCount val="6"/>
                <c:pt idx="0">
                  <c:v>H5</c:v>
                </c:pt>
                <c:pt idx="1">
                  <c:v>Ｈ１２</c:v>
                </c:pt>
                <c:pt idx="2">
                  <c:v>Ｈ１３</c:v>
                </c:pt>
                <c:pt idx="3">
                  <c:v>Ｈ１４</c:v>
                </c:pt>
                <c:pt idx="4">
                  <c:v>Ｈ１５</c:v>
                </c:pt>
                <c:pt idx="5">
                  <c:v>Ｈ１６</c:v>
                </c:pt>
              </c:strCache>
            </c:strRef>
          </c:cat>
          <c:val>
            <c:numRef>
              <c:f>'グラフデータ（入力・計算用）'!$D$18:$I$18</c:f>
              <c:numCache>
                <c:ptCount val="6"/>
                <c:pt idx="0">
                  <c:v>2.7</c:v>
                </c:pt>
                <c:pt idx="1">
                  <c:v>2.1627084386053563</c:v>
                </c:pt>
                <c:pt idx="2">
                  <c:v>1.8545081967213113</c:v>
                </c:pt>
                <c:pt idx="3">
                  <c:v>2.1760633036597428</c:v>
                </c:pt>
                <c:pt idx="4">
                  <c:v>2.235469448584203</c:v>
                </c:pt>
                <c:pt idx="5">
                  <c:v>1.8611825192802058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'グラフデータ（入力・計算用）'!$C$19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0.0_ 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'グラフデータ（入力・計算用）'!$D$1:$I$1</c:f>
              <c:strCache>
                <c:ptCount val="6"/>
                <c:pt idx="0">
                  <c:v>H5</c:v>
                </c:pt>
                <c:pt idx="1">
                  <c:v>Ｈ１２</c:v>
                </c:pt>
                <c:pt idx="2">
                  <c:v>Ｈ１３</c:v>
                </c:pt>
                <c:pt idx="3">
                  <c:v>Ｈ１４</c:v>
                </c:pt>
                <c:pt idx="4">
                  <c:v>Ｈ１５</c:v>
                </c:pt>
                <c:pt idx="5">
                  <c:v>Ｈ１６</c:v>
                </c:pt>
              </c:strCache>
            </c:strRef>
          </c:cat>
          <c:val>
            <c:numRef>
              <c:f>'グラフデータ（入力・計算用）'!$D$19:$I$19</c:f>
              <c:numCache>
                <c:ptCount val="6"/>
                <c:pt idx="0">
                  <c:v>2.4</c:v>
                </c:pt>
                <c:pt idx="1">
                  <c:v>2.5</c:v>
                </c:pt>
                <c:pt idx="2">
                  <c:v>2.4</c:v>
                </c:pt>
                <c:pt idx="3">
                  <c:v>2.37</c:v>
                </c:pt>
                <c:pt idx="4">
                  <c:v>2.088669852350066</c:v>
                </c:pt>
              </c:numCache>
            </c:numRef>
          </c:val>
          <c:smooth val="0"/>
        </c:ser>
        <c:marker val="1"/>
        <c:axId val="7746509"/>
        <c:axId val="2609718"/>
      </c:lineChart>
      <c:catAx>
        <c:axId val="77465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9718"/>
        <c:crosses val="autoZero"/>
        <c:auto val="1"/>
        <c:lblOffset val="100"/>
        <c:noMultiLvlLbl val="0"/>
      </c:catAx>
      <c:valAx>
        <c:axId val="2609718"/>
        <c:scaling>
          <c:orientation val="minMax"/>
          <c:max val="5"/>
          <c:min val="0"/>
        </c:scaling>
        <c:axPos val="l"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4650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4325"/>
          <c:y val="0.01575"/>
          <c:w val="0.24775"/>
          <c:h val="0.11775"/>
        </c:manualLayout>
      </c:layout>
      <c:overlay val="0"/>
      <c:txPr>
        <a:bodyPr vert="horz" rot="0"/>
        <a:lstStyle/>
        <a:p>
          <a:pPr>
            <a:defRPr lang="en-US" cap="none" sz="950" b="1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図２　要精検率</a:t>
            </a:r>
          </a:p>
        </c:rich>
      </c:tx>
      <c:layout>
        <c:manualLayout>
          <c:xMode val="factor"/>
          <c:yMode val="factor"/>
          <c:x val="-0.099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15"/>
          <c:w val="0.91125"/>
          <c:h val="0.8615"/>
        </c:manualLayout>
      </c:layout>
      <c:lineChart>
        <c:grouping val="standard"/>
        <c:varyColors val="0"/>
        <c:ser>
          <c:idx val="0"/>
          <c:order val="0"/>
          <c:tx>
            <c:strRef>
              <c:f>'グラフデータ（入力・計算用）'!$C$4</c:f>
              <c:strCache>
                <c:ptCount val="1"/>
                <c:pt idx="0">
                  <c:v>県（Ｘ－Ｐ）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_ 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'グラフデータ（入力・計算用）'!$D$1:$I$1</c:f>
              <c:strCache>
                <c:ptCount val="6"/>
                <c:pt idx="0">
                  <c:v>H5</c:v>
                </c:pt>
                <c:pt idx="1">
                  <c:v>Ｈ１２</c:v>
                </c:pt>
                <c:pt idx="2">
                  <c:v>Ｈ１３</c:v>
                </c:pt>
                <c:pt idx="3">
                  <c:v>Ｈ１４</c:v>
                </c:pt>
                <c:pt idx="4">
                  <c:v>Ｈ１５</c:v>
                </c:pt>
                <c:pt idx="5">
                  <c:v>Ｈ１６</c:v>
                </c:pt>
              </c:strCache>
            </c:strRef>
          </c:cat>
          <c:val>
            <c:numRef>
              <c:f>'グラフデータ（入力・計算用）'!$D$4:$I$4</c:f>
              <c:numCache>
                <c:ptCount val="6"/>
                <c:pt idx="0">
                  <c:v>2.308715542987773</c:v>
                </c:pt>
                <c:pt idx="1">
                  <c:v>3.303691978211276</c:v>
                </c:pt>
                <c:pt idx="2">
                  <c:v>3.3209429257046064</c:v>
                </c:pt>
                <c:pt idx="3">
                  <c:v>3.4773858635001447</c:v>
                </c:pt>
                <c:pt idx="4">
                  <c:v>3.735860707502596</c:v>
                </c:pt>
                <c:pt idx="5">
                  <c:v>3.56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'グラフデータ（入力・計算用）'!$C$5</c:f>
              <c:strCache>
                <c:ptCount val="1"/>
                <c:pt idx="0">
                  <c:v>県（喀痰）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_ 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'グラフデータ（入力・計算用）'!$D$1:$I$1</c:f>
              <c:strCache>
                <c:ptCount val="6"/>
                <c:pt idx="0">
                  <c:v>H5</c:v>
                </c:pt>
                <c:pt idx="1">
                  <c:v>Ｈ１２</c:v>
                </c:pt>
                <c:pt idx="2">
                  <c:v>Ｈ１３</c:v>
                </c:pt>
                <c:pt idx="3">
                  <c:v>Ｈ１４</c:v>
                </c:pt>
                <c:pt idx="4">
                  <c:v>Ｈ１５</c:v>
                </c:pt>
                <c:pt idx="5">
                  <c:v>Ｈ１６</c:v>
                </c:pt>
              </c:strCache>
            </c:strRef>
          </c:cat>
          <c:val>
            <c:numRef>
              <c:f>'グラフデータ（入力・計算用）'!$D$5:$I$5</c:f>
              <c:numCache>
                <c:ptCount val="6"/>
                <c:pt idx="1">
                  <c:v>0.34275321768326805</c:v>
                </c:pt>
                <c:pt idx="2">
                  <c:v>0.3622178879910839</c:v>
                </c:pt>
                <c:pt idx="3">
                  <c:v>0.3441310690506471</c:v>
                </c:pt>
                <c:pt idx="4">
                  <c:v>0.45828180693969595</c:v>
                </c:pt>
                <c:pt idx="5">
                  <c:v>0.39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'グラフデータ（入力・計算用）'!$C$6</c:f>
              <c:strCache>
                <c:ptCount val="1"/>
                <c:pt idx="0">
                  <c:v>全国（Ｘ－Ｐ）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_ 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'グラフデータ（入力・計算用）'!$D$1:$I$1</c:f>
              <c:strCache>
                <c:ptCount val="6"/>
                <c:pt idx="0">
                  <c:v>H5</c:v>
                </c:pt>
                <c:pt idx="1">
                  <c:v>Ｈ１２</c:v>
                </c:pt>
                <c:pt idx="2">
                  <c:v>Ｈ１３</c:v>
                </c:pt>
                <c:pt idx="3">
                  <c:v>Ｈ１４</c:v>
                </c:pt>
                <c:pt idx="4">
                  <c:v>Ｈ１５</c:v>
                </c:pt>
                <c:pt idx="5">
                  <c:v>Ｈ１６</c:v>
                </c:pt>
              </c:strCache>
            </c:strRef>
          </c:cat>
          <c:val>
            <c:numRef>
              <c:f>'グラフデータ（入力・計算用）'!$D$6:$I$6</c:f>
              <c:numCache>
                <c:ptCount val="6"/>
                <c:pt idx="0">
                  <c:v>2.3</c:v>
                </c:pt>
                <c:pt idx="1">
                  <c:v>2.630812037561171</c:v>
                </c:pt>
                <c:pt idx="2">
                  <c:v>2.6810485183100536</c:v>
                </c:pt>
                <c:pt idx="3">
                  <c:v>2.7746137328627585</c:v>
                </c:pt>
                <c:pt idx="4">
                  <c:v>2.940294299956882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'グラフデータ（入力・計算用）'!$C$7</c:f>
              <c:strCache>
                <c:ptCount val="1"/>
                <c:pt idx="0">
                  <c:v>全国（喀痰）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_ 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'グラフデータ（入力・計算用）'!$D$1:$I$1</c:f>
              <c:strCache>
                <c:ptCount val="6"/>
                <c:pt idx="0">
                  <c:v>H5</c:v>
                </c:pt>
                <c:pt idx="1">
                  <c:v>Ｈ１２</c:v>
                </c:pt>
                <c:pt idx="2">
                  <c:v>Ｈ１３</c:v>
                </c:pt>
                <c:pt idx="3">
                  <c:v>Ｈ１４</c:v>
                </c:pt>
                <c:pt idx="4">
                  <c:v>Ｈ１５</c:v>
                </c:pt>
                <c:pt idx="5">
                  <c:v>Ｈ１６</c:v>
                </c:pt>
              </c:strCache>
            </c:strRef>
          </c:cat>
          <c:val>
            <c:numRef>
              <c:f>'グラフデータ（入力・計算用）'!$D$7:$I$7</c:f>
              <c:numCache>
                <c:ptCount val="6"/>
                <c:pt idx="1">
                  <c:v>1.0471409436900394</c:v>
                </c:pt>
                <c:pt idx="2">
                  <c:v>1.245922821878351</c:v>
                </c:pt>
                <c:pt idx="3">
                  <c:v>1.1566074950690335</c:v>
                </c:pt>
                <c:pt idx="4">
                  <c:v>0.571769173031922</c:v>
                </c:pt>
              </c:numCache>
            </c:numRef>
          </c:val>
          <c:smooth val="0"/>
        </c:ser>
        <c:marker val="1"/>
        <c:axId val="23487463"/>
        <c:axId val="10060576"/>
      </c:lineChart>
      <c:catAx>
        <c:axId val="234874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060576"/>
        <c:crosses val="autoZero"/>
        <c:auto val="1"/>
        <c:lblOffset val="100"/>
        <c:noMultiLvlLbl val="0"/>
      </c:catAx>
      <c:valAx>
        <c:axId val="100605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％</a:t>
                </a:r>
              </a:p>
            </c:rich>
          </c:tx>
          <c:layout>
            <c:manualLayout>
              <c:xMode val="factor"/>
              <c:yMode val="factor"/>
              <c:x val="0.013"/>
              <c:y val="0.15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8746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2"/>
          <c:y val="0"/>
          <c:w val="0.438"/>
          <c:h val="0.1865"/>
        </c:manualLayout>
      </c:layout>
      <c:overlay val="0"/>
      <c:txPr>
        <a:bodyPr vert="horz" rot="0"/>
        <a:lstStyle/>
        <a:p>
          <a:pPr>
            <a:defRPr lang="en-US" cap="none" sz="1050" b="1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6</xdr:col>
      <xdr:colOff>209550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7515225"/>
        <a:ext cx="4438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647700</xdr:colOff>
      <xdr:row>35</xdr:row>
      <xdr:rowOff>0</xdr:rowOff>
    </xdr:from>
    <xdr:to>
      <xdr:col>12</xdr:col>
      <xdr:colOff>419100</xdr:colOff>
      <xdr:row>35</xdr:row>
      <xdr:rowOff>0</xdr:rowOff>
    </xdr:to>
    <xdr:graphicFrame>
      <xdr:nvGraphicFramePr>
        <xdr:cNvPr id="2" name="Chart 2"/>
        <xdr:cNvGraphicFramePr/>
      </xdr:nvGraphicFramePr>
      <xdr:xfrm>
        <a:off x="4876800" y="7515225"/>
        <a:ext cx="5457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35</xdr:row>
      <xdr:rowOff>0</xdr:rowOff>
    </xdr:from>
    <xdr:to>
      <xdr:col>6</xdr:col>
      <xdr:colOff>200025</xdr:colOff>
      <xdr:row>35</xdr:row>
      <xdr:rowOff>0</xdr:rowOff>
    </xdr:to>
    <xdr:graphicFrame>
      <xdr:nvGraphicFramePr>
        <xdr:cNvPr id="3" name="Chart 3"/>
        <xdr:cNvGraphicFramePr/>
      </xdr:nvGraphicFramePr>
      <xdr:xfrm>
        <a:off x="57150" y="7515225"/>
        <a:ext cx="4371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590550</xdr:colOff>
      <xdr:row>35</xdr:row>
      <xdr:rowOff>0</xdr:rowOff>
    </xdr:from>
    <xdr:to>
      <xdr:col>12</xdr:col>
      <xdr:colOff>495300</xdr:colOff>
      <xdr:row>35</xdr:row>
      <xdr:rowOff>0</xdr:rowOff>
    </xdr:to>
    <xdr:graphicFrame>
      <xdr:nvGraphicFramePr>
        <xdr:cNvPr id="4" name="Chart 4"/>
        <xdr:cNvGraphicFramePr/>
      </xdr:nvGraphicFramePr>
      <xdr:xfrm>
        <a:off x="4819650" y="7515225"/>
        <a:ext cx="55911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95250</xdr:colOff>
      <xdr:row>35</xdr:row>
      <xdr:rowOff>0</xdr:rowOff>
    </xdr:from>
    <xdr:to>
      <xdr:col>6</xdr:col>
      <xdr:colOff>209550</xdr:colOff>
      <xdr:row>35</xdr:row>
      <xdr:rowOff>0</xdr:rowOff>
    </xdr:to>
    <xdr:graphicFrame>
      <xdr:nvGraphicFramePr>
        <xdr:cNvPr id="5" name="Chart 5"/>
        <xdr:cNvGraphicFramePr/>
      </xdr:nvGraphicFramePr>
      <xdr:xfrm>
        <a:off x="95250" y="7515225"/>
        <a:ext cx="43434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7</xdr:col>
      <xdr:colOff>685800</xdr:colOff>
      <xdr:row>7</xdr:row>
      <xdr:rowOff>0</xdr:rowOff>
    </xdr:to>
    <xdr:graphicFrame>
      <xdr:nvGraphicFramePr>
        <xdr:cNvPr id="1" name="Chart 1"/>
        <xdr:cNvGraphicFramePr/>
      </xdr:nvGraphicFramePr>
      <xdr:xfrm>
        <a:off x="0" y="685800"/>
        <a:ext cx="56197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</xdr:row>
      <xdr:rowOff>762000</xdr:rowOff>
    </xdr:from>
    <xdr:to>
      <xdr:col>8</xdr:col>
      <xdr:colOff>0</xdr:colOff>
      <xdr:row>13</xdr:row>
      <xdr:rowOff>47625</xdr:rowOff>
    </xdr:to>
    <xdr:graphicFrame>
      <xdr:nvGraphicFramePr>
        <xdr:cNvPr id="2" name="Chart 3"/>
        <xdr:cNvGraphicFramePr/>
      </xdr:nvGraphicFramePr>
      <xdr:xfrm>
        <a:off x="0" y="4714875"/>
        <a:ext cx="563880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447675</xdr:colOff>
      <xdr:row>8</xdr:row>
      <xdr:rowOff>0</xdr:rowOff>
    </xdr:from>
    <xdr:to>
      <xdr:col>16</xdr:col>
      <xdr:colOff>428625</xdr:colOff>
      <xdr:row>13</xdr:row>
      <xdr:rowOff>19050</xdr:rowOff>
    </xdr:to>
    <xdr:graphicFrame>
      <xdr:nvGraphicFramePr>
        <xdr:cNvPr id="3" name="Chart 4"/>
        <xdr:cNvGraphicFramePr/>
      </xdr:nvGraphicFramePr>
      <xdr:xfrm>
        <a:off x="6086475" y="4724400"/>
        <a:ext cx="5619750" cy="3305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342900</xdr:colOff>
      <xdr:row>2</xdr:row>
      <xdr:rowOff>28575</xdr:rowOff>
    </xdr:from>
    <xdr:to>
      <xdr:col>16</xdr:col>
      <xdr:colOff>476250</xdr:colOff>
      <xdr:row>7</xdr:row>
      <xdr:rowOff>9525</xdr:rowOff>
    </xdr:to>
    <xdr:graphicFrame>
      <xdr:nvGraphicFramePr>
        <xdr:cNvPr id="4" name="Chart 5"/>
        <xdr:cNvGraphicFramePr/>
      </xdr:nvGraphicFramePr>
      <xdr:xfrm>
        <a:off x="5981700" y="695325"/>
        <a:ext cx="5772150" cy="3267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35</xdr:row>
      <xdr:rowOff>114300</xdr:rowOff>
    </xdr:from>
    <xdr:to>
      <xdr:col>6</xdr:col>
      <xdr:colOff>495300</xdr:colOff>
      <xdr:row>52</xdr:row>
      <xdr:rowOff>85725</xdr:rowOff>
    </xdr:to>
    <xdr:graphicFrame>
      <xdr:nvGraphicFramePr>
        <xdr:cNvPr id="1" name="Chart 1"/>
        <xdr:cNvGraphicFramePr/>
      </xdr:nvGraphicFramePr>
      <xdr:xfrm>
        <a:off x="66675" y="8991600"/>
        <a:ext cx="621030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685800</xdr:colOff>
      <xdr:row>35</xdr:row>
      <xdr:rowOff>133350</xdr:rowOff>
    </xdr:from>
    <xdr:to>
      <xdr:col>10</xdr:col>
      <xdr:colOff>1238250</xdr:colOff>
      <xdr:row>52</xdr:row>
      <xdr:rowOff>123825</xdr:rowOff>
    </xdr:to>
    <xdr:graphicFrame>
      <xdr:nvGraphicFramePr>
        <xdr:cNvPr id="2" name="Chart 2"/>
        <xdr:cNvGraphicFramePr/>
      </xdr:nvGraphicFramePr>
      <xdr:xfrm>
        <a:off x="6467475" y="9010650"/>
        <a:ext cx="62293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53</xdr:row>
      <xdr:rowOff>66675</xdr:rowOff>
    </xdr:from>
    <xdr:to>
      <xdr:col>6</xdr:col>
      <xdr:colOff>552450</xdr:colOff>
      <xdr:row>69</xdr:row>
      <xdr:rowOff>171450</xdr:rowOff>
    </xdr:to>
    <xdr:graphicFrame>
      <xdr:nvGraphicFramePr>
        <xdr:cNvPr id="3" name="Chart 3"/>
        <xdr:cNvGraphicFramePr/>
      </xdr:nvGraphicFramePr>
      <xdr:xfrm>
        <a:off x="57150" y="12134850"/>
        <a:ext cx="627697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704850</xdr:colOff>
      <xdr:row>53</xdr:row>
      <xdr:rowOff>76200</xdr:rowOff>
    </xdr:from>
    <xdr:to>
      <xdr:col>10</xdr:col>
      <xdr:colOff>1295400</xdr:colOff>
      <xdr:row>69</xdr:row>
      <xdr:rowOff>161925</xdr:rowOff>
    </xdr:to>
    <xdr:graphicFrame>
      <xdr:nvGraphicFramePr>
        <xdr:cNvPr id="4" name="Chart 4"/>
        <xdr:cNvGraphicFramePr/>
      </xdr:nvGraphicFramePr>
      <xdr:xfrm>
        <a:off x="6486525" y="12134850"/>
        <a:ext cx="626745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76200</xdr:colOff>
      <xdr:row>70</xdr:row>
      <xdr:rowOff>133350</xdr:rowOff>
    </xdr:from>
    <xdr:to>
      <xdr:col>6</xdr:col>
      <xdr:colOff>581025</xdr:colOff>
      <xdr:row>86</xdr:row>
      <xdr:rowOff>57150</xdr:rowOff>
    </xdr:to>
    <xdr:graphicFrame>
      <xdr:nvGraphicFramePr>
        <xdr:cNvPr id="5" name="Chart 5"/>
        <xdr:cNvGraphicFramePr/>
      </xdr:nvGraphicFramePr>
      <xdr:xfrm>
        <a:off x="76200" y="15163800"/>
        <a:ext cx="628650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581;&#23550;(Hokari)\&#12395;&#12356;&#12364;&#12383;&#12398;&#29983;&#27963;&#32722;&#24931;&#30149;&#31561;&#12487;&#12540;&#12479;\&#21442;&#32771;&#36039;&#26009;&#32232;\&#21508;&#31278;&#26908;&#35386;&#32076;&#24180;&#27604;&#366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基本健診"/>
      <sheetName val="胃がん"/>
      <sheetName val="肺がん"/>
      <sheetName val="乳がん"/>
      <sheetName val="大腸がん"/>
      <sheetName val="基本健診 (速報)"/>
      <sheetName val="胃がん (速報)"/>
      <sheetName val="肺がん (速報)"/>
      <sheetName val="乳がん (速報)"/>
      <sheetName val="大腸がん (速報)"/>
      <sheetName val="子宮がん"/>
      <sheetName val="子宮がん (グラフ編)"/>
      <sheetName val="子宮がん (速報)"/>
    </sheetNames>
    <sheetDataSet>
      <sheetData sheetId="0">
        <row r="25">
          <cell r="D25" t="str">
            <v>H5</v>
          </cell>
          <cell r="I25" t="str">
            <v>Ｈ10</v>
          </cell>
          <cell r="J25" t="str">
            <v>Ｈ11</v>
          </cell>
          <cell r="K25" t="str">
            <v>Ｈ12</v>
          </cell>
          <cell r="L25" t="str">
            <v>Ｈ13</v>
          </cell>
          <cell r="M25" t="str">
            <v>Ｈ14</v>
          </cell>
        </row>
        <row r="26">
          <cell r="C26" t="str">
            <v>県</v>
          </cell>
          <cell r="D26">
            <v>17.8</v>
          </cell>
          <cell r="I26">
            <v>16.1</v>
          </cell>
          <cell r="J26">
            <v>15.8</v>
          </cell>
          <cell r="K26">
            <v>15.9</v>
          </cell>
          <cell r="L26">
            <v>16.5</v>
          </cell>
          <cell r="M26">
            <v>16.2</v>
          </cell>
        </row>
        <row r="27">
          <cell r="C27" t="str">
            <v>全国</v>
          </cell>
          <cell r="D27">
            <v>16.1</v>
          </cell>
          <cell r="I27">
            <v>14</v>
          </cell>
          <cell r="J27">
            <v>13.7</v>
          </cell>
          <cell r="K27">
            <v>13.8</v>
          </cell>
          <cell r="L27">
            <v>14.6</v>
          </cell>
        </row>
        <row r="28">
          <cell r="D28" t="str">
            <v>H5</v>
          </cell>
          <cell r="I28" t="str">
            <v>Ｈ10</v>
          </cell>
          <cell r="J28" t="str">
            <v>Ｈ11</v>
          </cell>
          <cell r="K28" t="str">
            <v>Ｈ12</v>
          </cell>
          <cell r="L28" t="str">
            <v>Ｈ13</v>
          </cell>
          <cell r="M28" t="str">
            <v>Ｈ14</v>
          </cell>
        </row>
        <row r="29">
          <cell r="C29" t="str">
            <v>県</v>
          </cell>
          <cell r="D29">
            <v>0.3</v>
          </cell>
          <cell r="I29">
            <v>0.31</v>
          </cell>
          <cell r="J29">
            <v>0.28</v>
          </cell>
          <cell r="K29">
            <v>0.34</v>
          </cell>
          <cell r="L29">
            <v>0.41</v>
          </cell>
          <cell r="M29">
            <v>0.39</v>
          </cell>
        </row>
        <row r="30">
          <cell r="C30" t="str">
            <v>全国</v>
          </cell>
          <cell r="D30">
            <v>0.94</v>
          </cell>
          <cell r="I30">
            <v>0.97</v>
          </cell>
          <cell r="J30">
            <v>0.98</v>
          </cell>
          <cell r="K30">
            <v>0.95</v>
          </cell>
          <cell r="L30">
            <v>0.96</v>
          </cell>
        </row>
        <row r="31">
          <cell r="D31" t="str">
            <v>H5</v>
          </cell>
          <cell r="I31" t="str">
            <v>Ｈ10</v>
          </cell>
          <cell r="J31" t="str">
            <v>Ｈ11</v>
          </cell>
          <cell r="K31" t="str">
            <v>Ｈ12</v>
          </cell>
          <cell r="L31" t="str">
            <v>Ｈ13</v>
          </cell>
          <cell r="M31" t="str">
            <v>Ｈ14</v>
          </cell>
        </row>
        <row r="32">
          <cell r="C32" t="str">
            <v>県</v>
          </cell>
          <cell r="D32">
            <v>98</v>
          </cell>
          <cell r="I32">
            <v>85.8</v>
          </cell>
          <cell r="J32">
            <v>85.5</v>
          </cell>
          <cell r="K32">
            <v>87.9</v>
          </cell>
          <cell r="L32">
            <v>91.2</v>
          </cell>
          <cell r="M32">
            <v>89.4</v>
          </cell>
        </row>
        <row r="33">
          <cell r="C33" t="str">
            <v>全国</v>
          </cell>
          <cell r="D33">
            <v>76.1</v>
          </cell>
          <cell r="I33">
            <v>72.3</v>
          </cell>
          <cell r="J33">
            <v>71.2</v>
          </cell>
          <cell r="K33">
            <v>85.4</v>
          </cell>
          <cell r="L33">
            <v>86.4</v>
          </cell>
        </row>
        <row r="34">
          <cell r="D34" t="str">
            <v>H5</v>
          </cell>
          <cell r="I34" t="str">
            <v>Ｈ10</v>
          </cell>
          <cell r="J34" t="str">
            <v>Ｈ11</v>
          </cell>
          <cell r="K34" t="str">
            <v>Ｈ12</v>
          </cell>
          <cell r="L34" t="str">
            <v>Ｈ13</v>
          </cell>
          <cell r="M34" t="str">
            <v>Ｈ14</v>
          </cell>
        </row>
        <row r="35">
          <cell r="C35" t="str">
            <v>県</v>
          </cell>
          <cell r="D35">
            <v>71</v>
          </cell>
          <cell r="I35">
            <v>60.6</v>
          </cell>
          <cell r="J35">
            <v>49.5</v>
          </cell>
          <cell r="K35">
            <v>50.7</v>
          </cell>
          <cell r="L35">
            <v>67.1</v>
          </cell>
          <cell r="M35">
            <v>70.8</v>
          </cell>
        </row>
        <row r="36">
          <cell r="C36" t="str">
            <v>全国</v>
          </cell>
          <cell r="D36">
            <v>64.8</v>
          </cell>
          <cell r="I36">
            <v>60.6</v>
          </cell>
          <cell r="J36">
            <v>62.8</v>
          </cell>
          <cell r="K36">
            <v>63.8</v>
          </cell>
          <cell r="L36">
            <v>61.4</v>
          </cell>
        </row>
        <row r="37">
          <cell r="D37" t="str">
            <v>H5</v>
          </cell>
          <cell r="I37" t="str">
            <v>Ｈ10</v>
          </cell>
          <cell r="J37" t="str">
            <v>Ｈ11</v>
          </cell>
          <cell r="K37" t="str">
            <v>Ｈ12</v>
          </cell>
          <cell r="L37" t="str">
            <v>Ｈ13</v>
          </cell>
          <cell r="M37" t="str">
            <v>Ｈ14</v>
          </cell>
        </row>
        <row r="38">
          <cell r="C38" t="str">
            <v>県</v>
          </cell>
          <cell r="D38">
            <v>21.5</v>
          </cell>
          <cell r="I38">
            <v>22.6</v>
          </cell>
          <cell r="J38">
            <v>20.4</v>
          </cell>
          <cell r="K38">
            <v>17.1</v>
          </cell>
          <cell r="L38">
            <v>18</v>
          </cell>
          <cell r="M38">
            <v>20.4</v>
          </cell>
        </row>
        <row r="39">
          <cell r="C39" t="str">
            <v>全国</v>
          </cell>
          <cell r="D39">
            <v>9.1</v>
          </cell>
          <cell r="I39">
            <v>8.8</v>
          </cell>
          <cell r="J39">
            <v>9</v>
          </cell>
          <cell r="K39">
            <v>7.9</v>
          </cell>
          <cell r="L39">
            <v>7.4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workbookViewId="0" topLeftCell="A1">
      <pane xSplit="3" ySplit="1" topLeftCell="F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I2" sqref="I2"/>
    </sheetView>
  </sheetViews>
  <sheetFormatPr defaultColWidth="9.00390625" defaultRowHeight="13.5"/>
  <cols>
    <col min="1" max="1" width="5.25390625" style="2" customWidth="1"/>
    <col min="2" max="2" width="27.625" style="2" customWidth="1"/>
    <col min="3" max="3" width="20.25390625" style="2" customWidth="1"/>
    <col min="4" max="10" width="7.75390625" style="2" customWidth="1"/>
    <col min="11" max="11" width="9.875" style="2" customWidth="1"/>
    <col min="12" max="12" width="10.50390625" style="2" customWidth="1"/>
    <col min="13" max="13" width="11.125" style="2" customWidth="1"/>
    <col min="14" max="14" width="9.50390625" style="2" customWidth="1"/>
    <col min="15" max="16384" width="9.00390625" style="2" customWidth="1"/>
  </cols>
  <sheetData>
    <row r="1" spans="1:15" ht="13.5">
      <c r="A1" s="420" t="s">
        <v>10</v>
      </c>
      <c r="B1" s="3"/>
      <c r="C1" s="3"/>
      <c r="D1" s="1" t="s">
        <v>11</v>
      </c>
      <c r="E1" s="8" t="s">
        <v>12</v>
      </c>
      <c r="F1" s="8" t="s">
        <v>13</v>
      </c>
      <c r="G1" s="8" t="s">
        <v>0</v>
      </c>
      <c r="H1" s="8" t="s">
        <v>1</v>
      </c>
      <c r="I1" s="8" t="s">
        <v>107</v>
      </c>
      <c r="J1" s="8" t="s">
        <v>58</v>
      </c>
      <c r="K1" s="8" t="s">
        <v>59</v>
      </c>
      <c r="L1" s="8" t="s">
        <v>60</v>
      </c>
      <c r="M1" s="8" t="s">
        <v>61</v>
      </c>
      <c r="N1" s="8" t="s">
        <v>62</v>
      </c>
      <c r="O1" s="8" t="s">
        <v>63</v>
      </c>
    </row>
    <row r="2" spans="1:15" ht="13.5">
      <c r="A2" s="421"/>
      <c r="B2" s="401" t="s">
        <v>4</v>
      </c>
      <c r="C2" s="401" t="s">
        <v>2</v>
      </c>
      <c r="D2" s="401">
        <v>44.8</v>
      </c>
      <c r="E2" s="401">
        <v>44.1</v>
      </c>
      <c r="F2" s="401">
        <v>42.9</v>
      </c>
      <c r="G2" s="401">
        <v>42.8</v>
      </c>
      <c r="H2" s="401">
        <v>44.8</v>
      </c>
      <c r="I2" s="401"/>
      <c r="J2" s="401">
        <v>44.657018239492466</v>
      </c>
      <c r="K2" s="401">
        <v>45.48772395487724</v>
      </c>
      <c r="L2" s="401">
        <v>44.71387125257537</v>
      </c>
      <c r="M2" s="401">
        <v>44.587029685519816</v>
      </c>
      <c r="N2" s="401">
        <v>44.736571124822234</v>
      </c>
      <c r="O2" s="401">
        <v>43.2</v>
      </c>
    </row>
    <row r="3" spans="1:15" ht="13.5">
      <c r="A3" s="421"/>
      <c r="B3" s="401"/>
      <c r="C3" s="401" t="s">
        <v>3</v>
      </c>
      <c r="D3" s="401">
        <v>19.6</v>
      </c>
      <c r="E3" s="401">
        <v>20.7</v>
      </c>
      <c r="F3" s="401">
        <v>21.4</v>
      </c>
      <c r="G3" s="401">
        <v>21.4</v>
      </c>
      <c r="H3" s="401">
        <v>22.4</v>
      </c>
      <c r="I3" s="401"/>
      <c r="J3" s="401">
        <v>22.3</v>
      </c>
      <c r="K3" s="401">
        <v>22.6</v>
      </c>
      <c r="L3" s="401">
        <v>22.8</v>
      </c>
      <c r="M3" s="401">
        <v>22.8</v>
      </c>
      <c r="N3" s="401">
        <v>23.7</v>
      </c>
      <c r="O3" s="401"/>
    </row>
    <row r="4" spans="1:15" ht="13.5">
      <c r="A4" s="421"/>
      <c r="B4" s="401" t="s">
        <v>5</v>
      </c>
      <c r="C4" s="401" t="s">
        <v>14</v>
      </c>
      <c r="D4" s="402">
        <v>2.308715542987773</v>
      </c>
      <c r="E4" s="402"/>
      <c r="F4" s="402"/>
      <c r="G4" s="402"/>
      <c r="H4" s="402"/>
      <c r="I4" s="402"/>
      <c r="J4" s="402"/>
      <c r="K4" s="402">
        <v>3.303691978211276</v>
      </c>
      <c r="L4" s="402">
        <v>3.3209429257046064</v>
      </c>
      <c r="M4" s="402">
        <v>3.4773858635001447</v>
      </c>
      <c r="N4" s="402">
        <v>3.735860707502596</v>
      </c>
      <c r="O4" s="402">
        <v>3.5527158177712237</v>
      </c>
    </row>
    <row r="5" spans="1:15" ht="13.5">
      <c r="A5" s="421"/>
      <c r="B5" s="401"/>
      <c r="C5" s="401" t="s">
        <v>15</v>
      </c>
      <c r="D5" s="402"/>
      <c r="E5" s="402">
        <v>0.36</v>
      </c>
      <c r="F5" s="402">
        <v>0.36</v>
      </c>
      <c r="G5" s="402">
        <v>0.37</v>
      </c>
      <c r="H5" s="402">
        <v>0.4</v>
      </c>
      <c r="I5" s="402"/>
      <c r="J5" s="402">
        <v>0.3166602042135194</v>
      </c>
      <c r="K5" s="402">
        <v>0.34275321768326805</v>
      </c>
      <c r="L5" s="402">
        <v>0.3622178879910839</v>
      </c>
      <c r="M5" s="402">
        <v>0.3441310690506471</v>
      </c>
      <c r="N5" s="402">
        <v>0.45828180693969595</v>
      </c>
      <c r="O5" s="402">
        <v>0.39</v>
      </c>
    </row>
    <row r="6" spans="1:15" ht="13.5">
      <c r="A6" s="421"/>
      <c r="B6" s="401"/>
      <c r="C6" s="401" t="s">
        <v>16</v>
      </c>
      <c r="D6" s="402">
        <v>2.3</v>
      </c>
      <c r="E6" s="402"/>
      <c r="F6" s="402"/>
      <c r="G6" s="402"/>
      <c r="H6" s="402"/>
      <c r="I6" s="402"/>
      <c r="J6" s="402"/>
      <c r="K6" s="402">
        <v>2.630812037561171</v>
      </c>
      <c r="L6" s="402">
        <v>2.6810485183100536</v>
      </c>
      <c r="M6" s="402">
        <v>2.7746137328627585</v>
      </c>
      <c r="N6" s="402">
        <v>2.940294299956882</v>
      </c>
      <c r="O6" s="402"/>
    </row>
    <row r="7" spans="1:15" ht="13.5">
      <c r="A7" s="421"/>
      <c r="B7" s="403"/>
      <c r="C7" s="401" t="s">
        <v>17</v>
      </c>
      <c r="D7" s="402"/>
      <c r="E7" s="402"/>
      <c r="F7" s="402"/>
      <c r="G7" s="402"/>
      <c r="H7" s="402"/>
      <c r="I7" s="402"/>
      <c r="J7" s="402"/>
      <c r="K7" s="402">
        <v>1.0471409436900394</v>
      </c>
      <c r="L7" s="402">
        <v>1.245922821878351</v>
      </c>
      <c r="M7" s="402">
        <v>1.1566074950690335</v>
      </c>
      <c r="N7" s="402">
        <v>0.571769173031922</v>
      </c>
      <c r="O7" s="402"/>
    </row>
    <row r="8" spans="1:15" ht="13.5">
      <c r="A8" s="421"/>
      <c r="B8" s="401" t="s">
        <v>6</v>
      </c>
      <c r="C8" s="401" t="s">
        <v>2</v>
      </c>
      <c r="D8" s="401">
        <v>92.1</v>
      </c>
      <c r="E8" s="401">
        <v>91.8</v>
      </c>
      <c r="F8" s="401">
        <v>91.7</v>
      </c>
      <c r="G8" s="401">
        <v>91.9</v>
      </c>
      <c r="H8" s="401">
        <v>91.9</v>
      </c>
      <c r="I8" s="401"/>
      <c r="J8" s="401">
        <v>92.5</v>
      </c>
      <c r="K8" s="401">
        <f>K27/K22*100</f>
        <v>92.53717385205275</v>
      </c>
      <c r="L8" s="401">
        <f>L27/L22*100</f>
        <v>91.71208419470025</v>
      </c>
      <c r="M8" s="401">
        <f>M27/M22*100</f>
        <v>90.71332436069987</v>
      </c>
      <c r="N8" s="401">
        <f>N27/N22*100</f>
        <v>89.08065051443744</v>
      </c>
      <c r="O8" s="401">
        <f>O27/O22*100</f>
        <v>86.68984576981367</v>
      </c>
    </row>
    <row r="9" spans="1:15" ht="13.5">
      <c r="A9" s="421"/>
      <c r="B9" s="401"/>
      <c r="C9" s="401" t="s">
        <v>3</v>
      </c>
      <c r="D9" s="401">
        <v>78.1</v>
      </c>
      <c r="E9" s="401">
        <v>77.3</v>
      </c>
      <c r="F9" s="401">
        <v>78.3</v>
      </c>
      <c r="G9" s="401">
        <v>78.3</v>
      </c>
      <c r="H9" s="401">
        <v>78</v>
      </c>
      <c r="I9" s="401"/>
      <c r="J9" s="401">
        <v>78.8</v>
      </c>
      <c r="K9" s="401">
        <v>77.39888167829885</v>
      </c>
      <c r="L9" s="401">
        <v>76.53209581014201</v>
      </c>
      <c r="M9" s="401">
        <v>75.02829156512225</v>
      </c>
      <c r="N9" s="401">
        <v>87.25302685063761</v>
      </c>
      <c r="O9" s="401"/>
    </row>
    <row r="10" spans="1:15" ht="13.5">
      <c r="A10" s="421"/>
      <c r="B10" s="401" t="s">
        <v>7</v>
      </c>
      <c r="C10" s="401" t="s">
        <v>2</v>
      </c>
      <c r="D10" s="401">
        <v>57.8</v>
      </c>
      <c r="E10" s="401">
        <v>59</v>
      </c>
      <c r="F10" s="401">
        <v>71.6</v>
      </c>
      <c r="G10" s="401">
        <v>63.7</v>
      </c>
      <c r="H10" s="401">
        <v>75.6</v>
      </c>
      <c r="I10" s="401"/>
      <c r="J10" s="401">
        <v>82.31594524602293</v>
      </c>
      <c r="K10" s="401">
        <v>66.43</v>
      </c>
      <c r="L10" s="401">
        <v>56.4</v>
      </c>
      <c r="M10" s="401">
        <v>69.01960784313725</v>
      </c>
      <c r="N10" s="401">
        <v>74.65147094502542</v>
      </c>
      <c r="O10" s="401">
        <v>57.5</v>
      </c>
    </row>
    <row r="11" spans="1:15" ht="13.5">
      <c r="A11" s="421"/>
      <c r="B11" s="401"/>
      <c r="C11" s="401" t="s">
        <v>3</v>
      </c>
      <c r="D11" s="401">
        <v>43.3</v>
      </c>
      <c r="E11" s="401">
        <v>44.1</v>
      </c>
      <c r="F11" s="401">
        <v>46.9</v>
      </c>
      <c r="G11" s="401">
        <v>45.2</v>
      </c>
      <c r="H11" s="401">
        <v>48.7</v>
      </c>
      <c r="I11" s="401"/>
      <c r="J11" s="401">
        <v>50.3</v>
      </c>
      <c r="K11" s="401">
        <v>53.2</v>
      </c>
      <c r="L11" s="401">
        <v>50.5</v>
      </c>
      <c r="M11" s="401">
        <v>47.70585264475071</v>
      </c>
      <c r="N11" s="401">
        <f>N40/N32*100000</f>
        <v>53.34716133926244</v>
      </c>
      <c r="O11" s="401"/>
    </row>
    <row r="12" spans="1:15" ht="13.5">
      <c r="A12" s="421"/>
      <c r="B12" s="1" t="s">
        <v>18</v>
      </c>
      <c r="C12" s="1" t="s">
        <v>19</v>
      </c>
      <c r="D12" s="1"/>
      <c r="E12" s="1">
        <v>39</v>
      </c>
      <c r="F12" s="1">
        <v>43.1</v>
      </c>
      <c r="G12" s="1">
        <v>42.8</v>
      </c>
      <c r="H12" s="1">
        <v>53.1</v>
      </c>
      <c r="I12" s="1"/>
      <c r="J12" s="1">
        <v>56</v>
      </c>
      <c r="K12" s="1">
        <v>41.9</v>
      </c>
      <c r="L12" s="1">
        <v>39.7</v>
      </c>
      <c r="M12" s="9">
        <v>54.1</v>
      </c>
      <c r="N12" s="1">
        <v>49.14322200181507</v>
      </c>
      <c r="O12" s="1"/>
    </row>
    <row r="13" spans="1:15" ht="13.5">
      <c r="A13" s="421"/>
      <c r="B13" s="1" t="s">
        <v>20</v>
      </c>
      <c r="C13" s="1" t="s">
        <v>19</v>
      </c>
      <c r="D13" s="1"/>
      <c r="E13" s="1">
        <v>202.9</v>
      </c>
      <c r="F13" s="1">
        <v>273.1</v>
      </c>
      <c r="G13" s="1">
        <v>208.4</v>
      </c>
      <c r="H13" s="1">
        <v>232.9</v>
      </c>
      <c r="I13" s="1"/>
      <c r="J13" s="1">
        <v>268.2</v>
      </c>
      <c r="K13" s="1">
        <v>236.4</v>
      </c>
      <c r="L13" s="1">
        <v>167.6</v>
      </c>
      <c r="M13" s="9">
        <v>169.2</v>
      </c>
      <c r="N13" s="1">
        <v>241.1</v>
      </c>
      <c r="O13" s="1"/>
    </row>
    <row r="14" spans="1:15" ht="13.5">
      <c r="A14" s="421"/>
      <c r="B14" s="1" t="s">
        <v>21</v>
      </c>
      <c r="C14" s="1" t="s">
        <v>19</v>
      </c>
      <c r="D14" s="1"/>
      <c r="E14" s="1">
        <v>87.1</v>
      </c>
      <c r="F14" s="1">
        <v>96.7</v>
      </c>
      <c r="G14" s="1">
        <v>75.9</v>
      </c>
      <c r="H14" s="1">
        <v>99</v>
      </c>
      <c r="I14" s="1"/>
      <c r="J14" s="1">
        <v>108.3</v>
      </c>
      <c r="K14" s="1">
        <v>83.8</v>
      </c>
      <c r="L14" s="1"/>
      <c r="M14" s="1"/>
      <c r="N14" s="1"/>
      <c r="O14" s="1"/>
    </row>
    <row r="15" spans="1:15" ht="13.5">
      <c r="A15" s="421"/>
      <c r="B15" s="1" t="s">
        <v>22</v>
      </c>
      <c r="C15" s="1" t="s">
        <v>19</v>
      </c>
      <c r="D15" s="1"/>
      <c r="E15" s="1">
        <v>23</v>
      </c>
      <c r="F15" s="1">
        <v>25.6</v>
      </c>
      <c r="G15" s="1">
        <v>31.6</v>
      </c>
      <c r="H15" s="1">
        <v>37.8</v>
      </c>
      <c r="I15" s="1"/>
      <c r="J15" s="1">
        <v>37.9</v>
      </c>
      <c r="K15" s="1">
        <v>27.3</v>
      </c>
      <c r="L15" s="1"/>
      <c r="M15" s="1"/>
      <c r="N15" s="1"/>
      <c r="O15" s="1"/>
    </row>
    <row r="16" spans="1:15" ht="13.5">
      <c r="A16" s="421"/>
      <c r="B16" s="1" t="s">
        <v>23</v>
      </c>
      <c r="C16" s="1" t="s">
        <v>19</v>
      </c>
      <c r="D16" s="1"/>
      <c r="E16" s="1">
        <v>207.7</v>
      </c>
      <c r="F16" s="1">
        <v>289.1</v>
      </c>
      <c r="G16" s="1">
        <v>212.8</v>
      </c>
      <c r="H16" s="1">
        <v>247.7</v>
      </c>
      <c r="I16" s="1"/>
      <c r="J16" s="1">
        <v>277.7</v>
      </c>
      <c r="K16" s="1">
        <v>242.9</v>
      </c>
      <c r="L16" s="1"/>
      <c r="M16" s="1"/>
      <c r="N16" s="1"/>
      <c r="O16" s="1"/>
    </row>
    <row r="17" spans="1:15" ht="13.5">
      <c r="A17" s="421"/>
      <c r="B17" s="1" t="s">
        <v>24</v>
      </c>
      <c r="C17" s="1" t="s">
        <v>19</v>
      </c>
      <c r="D17" s="1"/>
      <c r="E17" s="1">
        <v>137.6</v>
      </c>
      <c r="F17" s="1">
        <v>67.7</v>
      </c>
      <c r="G17" s="1">
        <v>163</v>
      </c>
      <c r="H17" s="1">
        <v>62.2</v>
      </c>
      <c r="I17" s="1"/>
      <c r="J17" s="1">
        <v>142.1</v>
      </c>
      <c r="K17" s="1">
        <v>109.3</v>
      </c>
      <c r="L17" s="1"/>
      <c r="M17" s="1"/>
      <c r="N17" s="1"/>
      <c r="O17" s="1"/>
    </row>
    <row r="18" spans="1:15" ht="13.5">
      <c r="A18" s="421"/>
      <c r="B18" s="401" t="s">
        <v>8</v>
      </c>
      <c r="C18" s="401" t="s">
        <v>2</v>
      </c>
      <c r="D18" s="401">
        <v>2.7</v>
      </c>
      <c r="E18" s="401">
        <v>2.7</v>
      </c>
      <c r="F18" s="401">
        <v>3.2</v>
      </c>
      <c r="G18" s="401">
        <v>2.7</v>
      </c>
      <c r="H18" s="401">
        <v>2.9</v>
      </c>
      <c r="I18" s="401"/>
      <c r="J18" s="401">
        <v>2.7</v>
      </c>
      <c r="K18" s="401">
        <f>214/K27*100</f>
        <v>2.1627084386053563</v>
      </c>
      <c r="L18" s="401">
        <f>181/L27*100</f>
        <v>1.8545081967213113</v>
      </c>
      <c r="M18" s="401">
        <f>220/M27*100</f>
        <v>2.1760633036597428</v>
      </c>
      <c r="N18" s="401">
        <f>240/N27*100</f>
        <v>2.235469448584203</v>
      </c>
      <c r="O18" s="401">
        <f>181/O27*100</f>
        <v>1.8613739201974497</v>
      </c>
    </row>
    <row r="19" spans="1:15" ht="13.5">
      <c r="A19" s="421"/>
      <c r="B19" s="401"/>
      <c r="C19" s="401" t="s">
        <v>3</v>
      </c>
      <c r="D19" s="401">
        <v>2.4</v>
      </c>
      <c r="E19" s="401">
        <v>2.3</v>
      </c>
      <c r="F19" s="401">
        <v>2.4</v>
      </c>
      <c r="G19" s="401">
        <v>2.2</v>
      </c>
      <c r="H19" s="401">
        <v>2.6</v>
      </c>
      <c r="I19" s="401"/>
      <c r="J19" s="401">
        <v>2.4</v>
      </c>
      <c r="K19" s="401">
        <v>2.5</v>
      </c>
      <c r="L19" s="401">
        <v>2.4</v>
      </c>
      <c r="M19" s="401">
        <v>2.37</v>
      </c>
      <c r="N19" s="401">
        <f>N40/N48*100</f>
        <v>2.088669852350066</v>
      </c>
      <c r="O19" s="401"/>
    </row>
    <row r="20" spans="1:15" ht="14.25" thickBot="1">
      <c r="A20" s="422"/>
      <c r="B20" s="4" t="s">
        <v>25</v>
      </c>
      <c r="C20" s="4" t="s">
        <v>19</v>
      </c>
      <c r="D20" s="4">
        <v>57.8</v>
      </c>
      <c r="E20" s="4">
        <v>55.4</v>
      </c>
      <c r="F20" s="4">
        <v>62</v>
      </c>
      <c r="G20" s="4">
        <v>59.9</v>
      </c>
      <c r="H20" s="4">
        <v>60.4</v>
      </c>
      <c r="I20" s="4"/>
      <c r="J20" s="4">
        <v>64.6</v>
      </c>
      <c r="K20" s="4"/>
      <c r="L20" s="4"/>
      <c r="M20" s="4"/>
      <c r="N20" s="4"/>
      <c r="O20" s="4"/>
    </row>
    <row r="22" spans="1:15" ht="13.5">
      <c r="A22" s="2" t="s">
        <v>19</v>
      </c>
      <c r="B22" s="2" t="s">
        <v>74</v>
      </c>
      <c r="C22" s="2" t="s">
        <v>75</v>
      </c>
      <c r="D22" s="367">
        <f>SUM(D23:D24)</f>
        <v>0</v>
      </c>
      <c r="K22" s="367">
        <f>SUM(K23:K24)</f>
        <v>10693</v>
      </c>
      <c r="L22" s="367">
        <f>SUM(L23:L24)</f>
        <v>10642</v>
      </c>
      <c r="M22" s="367">
        <f>SUM(M23:M24)</f>
        <v>11145</v>
      </c>
      <c r="N22" s="367">
        <f>SUM(N23:N24)</f>
        <v>12052</v>
      </c>
      <c r="O22" s="367">
        <f>SUM(O23:O24)</f>
        <v>11217</v>
      </c>
    </row>
    <row r="23" spans="3:15" ht="13.5">
      <c r="C23" s="2" t="s">
        <v>73</v>
      </c>
      <c r="D23" s="367"/>
      <c r="K23" s="367">
        <v>10644</v>
      </c>
      <c r="L23" s="367">
        <v>10587</v>
      </c>
      <c r="M23" s="367">
        <v>11093</v>
      </c>
      <c r="N23" s="367">
        <v>11979</v>
      </c>
      <c r="O23" s="367">
        <v>11154</v>
      </c>
    </row>
    <row r="24" spans="3:15" ht="13.5">
      <c r="C24" s="2" t="s">
        <v>76</v>
      </c>
      <c r="D24" s="367"/>
      <c r="K24" s="367">
        <v>49</v>
      </c>
      <c r="L24" s="367">
        <v>55</v>
      </c>
      <c r="M24" s="367">
        <v>52</v>
      </c>
      <c r="N24" s="367">
        <v>73</v>
      </c>
      <c r="O24" s="367">
        <v>63</v>
      </c>
    </row>
    <row r="25" spans="2:15" ht="13.5">
      <c r="B25" s="2" t="s">
        <v>79</v>
      </c>
      <c r="D25" s="367"/>
      <c r="K25" s="367">
        <v>216</v>
      </c>
      <c r="L25" s="367">
        <v>324</v>
      </c>
      <c r="M25" s="367">
        <v>390</v>
      </c>
      <c r="N25" s="367">
        <v>349</v>
      </c>
      <c r="O25" s="367">
        <v>374</v>
      </c>
    </row>
    <row r="26" spans="2:15" ht="13.5">
      <c r="B26" s="2" t="s">
        <v>80</v>
      </c>
      <c r="D26" s="367"/>
      <c r="K26" s="367">
        <v>582</v>
      </c>
      <c r="L26" s="367">
        <v>558</v>
      </c>
      <c r="M26" s="367">
        <v>645</v>
      </c>
      <c r="N26" s="367">
        <v>967</v>
      </c>
      <c r="O26" s="367">
        <v>1119</v>
      </c>
    </row>
    <row r="27" spans="2:15" ht="13.5">
      <c r="B27" s="2" t="s">
        <v>77</v>
      </c>
      <c r="C27" s="2" t="s">
        <v>81</v>
      </c>
      <c r="D27" s="367">
        <f>D22-D25-D26</f>
        <v>0</v>
      </c>
      <c r="K27" s="367">
        <f>K22-K25-K26</f>
        <v>9895</v>
      </c>
      <c r="L27" s="367">
        <f>L22-L25-L26</f>
        <v>9760</v>
      </c>
      <c r="M27" s="367">
        <f>M22-M25-M26</f>
        <v>10110</v>
      </c>
      <c r="N27" s="367">
        <f>N22-N25-N26</f>
        <v>10736</v>
      </c>
      <c r="O27" s="367">
        <f>O22-O25-O26</f>
        <v>9724</v>
      </c>
    </row>
    <row r="29" spans="1:15" ht="13.5">
      <c r="A29" s="369" t="s">
        <v>82</v>
      </c>
      <c r="B29" s="369" t="s">
        <v>9</v>
      </c>
      <c r="C29" s="369" t="s">
        <v>83</v>
      </c>
      <c r="D29" s="387"/>
      <c r="K29" s="387"/>
      <c r="L29" s="387"/>
      <c r="M29" s="388"/>
      <c r="N29" s="377">
        <v>7208156</v>
      </c>
      <c r="O29" s="374"/>
    </row>
    <row r="30" spans="3:15" ht="13.5">
      <c r="C30" s="2" t="s">
        <v>84</v>
      </c>
      <c r="D30" s="389"/>
      <c r="K30" s="389"/>
      <c r="L30" s="389"/>
      <c r="M30" s="390"/>
      <c r="N30" s="371">
        <v>45298</v>
      </c>
      <c r="O30" s="367"/>
    </row>
    <row r="31" spans="3:15" ht="13.5">
      <c r="C31" s="2" t="s">
        <v>85</v>
      </c>
      <c r="D31" s="389"/>
      <c r="K31" s="389"/>
      <c r="L31" s="389"/>
      <c r="M31" s="390"/>
      <c r="N31" s="371">
        <v>587638</v>
      </c>
      <c r="O31" s="367"/>
    </row>
    <row r="32" spans="2:15" ht="13.5">
      <c r="B32" s="368"/>
      <c r="C32" s="368" t="s">
        <v>89</v>
      </c>
      <c r="D32" s="391"/>
      <c r="K32" s="391"/>
      <c r="L32" s="391"/>
      <c r="M32" s="392"/>
      <c r="N32" s="372">
        <f>SUM(N29:N31)</f>
        <v>7841092</v>
      </c>
      <c r="O32" s="372"/>
    </row>
    <row r="33" spans="2:15" ht="13.5">
      <c r="B33" s="2" t="s">
        <v>86</v>
      </c>
      <c r="C33" s="2" t="s">
        <v>83</v>
      </c>
      <c r="D33" s="389"/>
      <c r="K33" s="389"/>
      <c r="L33" s="389"/>
      <c r="M33" s="390"/>
      <c r="N33" s="373">
        <v>211941</v>
      </c>
      <c r="O33" s="367"/>
    </row>
    <row r="34" spans="3:15" ht="13.5">
      <c r="C34" s="2" t="s">
        <v>84</v>
      </c>
      <c r="D34" s="389"/>
      <c r="K34" s="389"/>
      <c r="L34" s="389"/>
      <c r="M34" s="390"/>
      <c r="N34" s="373">
        <v>259</v>
      </c>
      <c r="O34" s="367"/>
    </row>
    <row r="35" spans="3:15" ht="13.5">
      <c r="C35" s="2" t="s">
        <v>85</v>
      </c>
      <c r="D35" s="389"/>
      <c r="K35" s="389"/>
      <c r="L35" s="389"/>
      <c r="M35" s="390"/>
      <c r="N35" s="373">
        <v>17329</v>
      </c>
      <c r="O35" s="367"/>
    </row>
    <row r="36" spans="3:15" ht="13.5">
      <c r="C36" s="2" t="s">
        <v>89</v>
      </c>
      <c r="D36" s="389"/>
      <c r="K36" s="389"/>
      <c r="L36" s="389"/>
      <c r="M36" s="390"/>
      <c r="N36" s="376">
        <f>SUM(N33:N35)</f>
        <v>229529</v>
      </c>
      <c r="O36" s="367"/>
    </row>
    <row r="37" spans="2:15" ht="13.5">
      <c r="B37" s="369" t="s">
        <v>87</v>
      </c>
      <c r="C37" s="369" t="s">
        <v>83</v>
      </c>
      <c r="D37" s="387"/>
      <c r="K37" s="387"/>
      <c r="L37" s="387"/>
      <c r="M37" s="388"/>
      <c r="N37" s="371">
        <v>3569</v>
      </c>
      <c r="O37" s="374"/>
    </row>
    <row r="38" spans="3:15" ht="13.5">
      <c r="C38" s="2" t="s">
        <v>84</v>
      </c>
      <c r="D38" s="389"/>
      <c r="K38" s="389"/>
      <c r="L38" s="389"/>
      <c r="M38" s="390"/>
      <c r="N38">
        <v>29</v>
      </c>
      <c r="O38" s="367"/>
    </row>
    <row r="39" spans="3:15" ht="13.5">
      <c r="C39" s="2" t="s">
        <v>85</v>
      </c>
      <c r="D39" s="389"/>
      <c r="K39" s="389"/>
      <c r="L39" s="389"/>
      <c r="M39" s="390"/>
      <c r="N39">
        <v>585</v>
      </c>
      <c r="O39" s="367"/>
    </row>
    <row r="40" spans="2:15" ht="13.5">
      <c r="B40" s="368"/>
      <c r="C40" s="368" t="s">
        <v>89</v>
      </c>
      <c r="D40" s="391"/>
      <c r="K40" s="391"/>
      <c r="L40" s="391"/>
      <c r="M40" s="392"/>
      <c r="N40" s="376">
        <f>SUM(N37:N39)</f>
        <v>4183</v>
      </c>
      <c r="O40" s="372"/>
    </row>
    <row r="41" spans="2:15" ht="13.5">
      <c r="B41" s="2" t="s">
        <v>78</v>
      </c>
      <c r="C41" s="2" t="s">
        <v>83</v>
      </c>
      <c r="D41" s="389"/>
      <c r="K41" s="389"/>
      <c r="L41" s="389"/>
      <c r="M41" s="390"/>
      <c r="N41" s="373">
        <v>26874</v>
      </c>
      <c r="O41" s="367"/>
    </row>
    <row r="42" spans="3:15" ht="13.5">
      <c r="C42" s="2" t="s">
        <v>84</v>
      </c>
      <c r="D42" s="389"/>
      <c r="K42" s="389"/>
      <c r="L42" s="389"/>
      <c r="M42" s="390"/>
      <c r="N42" s="373">
        <v>21</v>
      </c>
      <c r="O42" s="367"/>
    </row>
    <row r="43" spans="3:15" ht="13.5">
      <c r="C43" s="2" t="s">
        <v>85</v>
      </c>
      <c r="D43" s="389"/>
      <c r="K43" s="389"/>
      <c r="L43" s="389"/>
      <c r="M43" s="390"/>
      <c r="N43" s="373">
        <v>2363</v>
      </c>
      <c r="O43" s="367"/>
    </row>
    <row r="44" spans="2:15" ht="13.5">
      <c r="B44" s="368"/>
      <c r="C44" s="368" t="s">
        <v>89</v>
      </c>
      <c r="D44" s="391"/>
      <c r="K44" s="391"/>
      <c r="L44" s="391"/>
      <c r="M44" s="392"/>
      <c r="N44" s="376">
        <f>SUM(N41:N43)</f>
        <v>29258</v>
      </c>
      <c r="O44" s="372"/>
    </row>
    <row r="45" spans="2:15" ht="13.5">
      <c r="B45" s="2" t="s">
        <v>88</v>
      </c>
      <c r="C45" s="2" t="s">
        <v>83</v>
      </c>
      <c r="D45" s="389"/>
      <c r="K45" s="389"/>
      <c r="L45" s="389"/>
      <c r="M45" s="390"/>
      <c r="N45" s="367">
        <f>N33-N41</f>
        <v>185067</v>
      </c>
      <c r="O45" s="367"/>
    </row>
    <row r="46" spans="3:15" ht="13.5">
      <c r="C46" s="2" t="s">
        <v>84</v>
      </c>
      <c r="D46" s="389"/>
      <c r="K46" s="389"/>
      <c r="L46" s="389"/>
      <c r="M46" s="390"/>
      <c r="N46" s="367">
        <f>N34-N42</f>
        <v>238</v>
      </c>
      <c r="O46" s="367"/>
    </row>
    <row r="47" spans="3:15" ht="13.5">
      <c r="C47" s="2" t="s">
        <v>85</v>
      </c>
      <c r="D47" s="389"/>
      <c r="K47" s="389"/>
      <c r="L47" s="389"/>
      <c r="M47" s="390"/>
      <c r="N47" s="367">
        <f>N35-N43</f>
        <v>14966</v>
      </c>
      <c r="O47" s="367"/>
    </row>
    <row r="48" spans="3:15" ht="14.25" thickBot="1">
      <c r="C48" s="2" t="s">
        <v>89</v>
      </c>
      <c r="D48" s="393"/>
      <c r="K48" s="393"/>
      <c r="L48" s="393"/>
      <c r="M48" s="394"/>
      <c r="N48" s="367">
        <f>SUM(N45:N47)</f>
        <v>200271</v>
      </c>
      <c r="O48" s="367"/>
    </row>
    <row r="49" spans="2:15" ht="14.25" thickTop="1">
      <c r="B49" s="370"/>
      <c r="C49" s="370"/>
      <c r="D49" s="375"/>
      <c r="K49" s="375"/>
      <c r="L49" s="375"/>
      <c r="M49" s="381"/>
      <c r="N49" s="375"/>
      <c r="O49" s="375"/>
    </row>
    <row r="50" spans="2:15" ht="13.5">
      <c r="B50" s="2" t="s">
        <v>9</v>
      </c>
      <c r="C50" s="2" t="s">
        <v>42</v>
      </c>
      <c r="D50" s="367"/>
      <c r="K50" s="371">
        <v>7267718</v>
      </c>
      <c r="L50" s="371">
        <v>7412212</v>
      </c>
      <c r="M50" s="382">
        <v>7490412</v>
      </c>
      <c r="N50" s="395"/>
      <c r="O50" s="367"/>
    </row>
    <row r="51" spans="3:15" ht="13.5">
      <c r="C51" s="2" t="s">
        <v>43</v>
      </c>
      <c r="D51" s="367"/>
      <c r="K51" s="371">
        <v>459155</v>
      </c>
      <c r="L51" s="371">
        <v>445774</v>
      </c>
      <c r="M51" s="382">
        <v>443625</v>
      </c>
      <c r="N51" s="396"/>
      <c r="O51" s="367"/>
    </row>
    <row r="52" spans="2:15" ht="13.5">
      <c r="B52" s="368"/>
      <c r="C52" s="368" t="s">
        <v>89</v>
      </c>
      <c r="D52" s="372">
        <f>SUM(D50:D51)</f>
        <v>0</v>
      </c>
      <c r="K52" s="372">
        <f>SUM(K50:K51)</f>
        <v>7726873</v>
      </c>
      <c r="L52" s="372">
        <f>SUM(L50:L51)</f>
        <v>7857986</v>
      </c>
      <c r="M52" s="380">
        <f>SUM(M50:M51)</f>
        <v>7934037</v>
      </c>
      <c r="N52" s="396"/>
      <c r="O52" s="372"/>
    </row>
    <row r="53" spans="2:15" ht="13.5">
      <c r="B53" s="2" t="s">
        <v>86</v>
      </c>
      <c r="C53" s="2" t="s">
        <v>42</v>
      </c>
      <c r="D53" s="367"/>
      <c r="K53" s="371">
        <v>191200</v>
      </c>
      <c r="L53" s="371">
        <v>198725</v>
      </c>
      <c r="M53" s="382">
        <v>207830</v>
      </c>
      <c r="N53" s="396"/>
      <c r="O53" s="367"/>
    </row>
    <row r="54" spans="3:15" ht="13.5">
      <c r="C54" s="2" t="s">
        <v>43</v>
      </c>
      <c r="D54" s="367"/>
      <c r="K54" s="371">
        <v>4808</v>
      </c>
      <c r="L54" s="371">
        <v>5554</v>
      </c>
      <c r="M54" s="382">
        <v>5131</v>
      </c>
      <c r="N54" s="396"/>
      <c r="O54" s="367"/>
    </row>
    <row r="55" spans="3:15" ht="13.5">
      <c r="C55" s="368" t="s">
        <v>89</v>
      </c>
      <c r="D55" s="372">
        <f>SUM(D53:D54)</f>
        <v>0</v>
      </c>
      <c r="K55" s="372">
        <f>SUM(K53:K54)</f>
        <v>196008</v>
      </c>
      <c r="L55" s="372">
        <f>SUM(L53:L54)</f>
        <v>204279</v>
      </c>
      <c r="M55" s="380">
        <f>SUM(M53:M54)</f>
        <v>212961</v>
      </c>
      <c r="N55" s="396"/>
      <c r="O55" s="367"/>
    </row>
    <row r="56" spans="2:15" ht="13.5">
      <c r="B56" s="369" t="s">
        <v>87</v>
      </c>
      <c r="C56" s="2" t="s">
        <v>42</v>
      </c>
      <c r="D56" s="374"/>
      <c r="K56" s="371">
        <v>3611</v>
      </c>
      <c r="L56" s="371">
        <v>3483</v>
      </c>
      <c r="M56" s="382">
        <v>3557</v>
      </c>
      <c r="N56" s="396"/>
      <c r="O56" s="374"/>
    </row>
    <row r="57" spans="3:15" ht="13.5">
      <c r="C57" s="2" t="s">
        <v>43</v>
      </c>
      <c r="D57" s="367"/>
      <c r="K57">
        <v>256</v>
      </c>
      <c r="L57">
        <v>262</v>
      </c>
      <c r="M57" s="383">
        <v>228</v>
      </c>
      <c r="N57" s="396"/>
      <c r="O57" s="367"/>
    </row>
    <row r="58" spans="2:15" ht="13.5">
      <c r="B58" s="368"/>
      <c r="C58" s="368" t="s">
        <v>89</v>
      </c>
      <c r="D58" s="372">
        <f>SUM(D56:D57)</f>
        <v>0</v>
      </c>
      <c r="K58" s="372">
        <f>SUM(K56:K57)</f>
        <v>3867</v>
      </c>
      <c r="L58" s="372">
        <f>SUM(L56:L57)</f>
        <v>3745</v>
      </c>
      <c r="M58" s="380">
        <f>SUM(M56:M57)</f>
        <v>3785</v>
      </c>
      <c r="N58" s="396"/>
      <c r="O58" s="372"/>
    </row>
    <row r="59" spans="2:15" ht="13.5">
      <c r="B59" s="2" t="s">
        <v>94</v>
      </c>
      <c r="C59" s="2" t="s">
        <v>42</v>
      </c>
      <c r="D59" s="371"/>
      <c r="K59" s="371">
        <v>18548</v>
      </c>
      <c r="L59" s="371">
        <v>21351</v>
      </c>
      <c r="M59" s="382">
        <v>24416</v>
      </c>
      <c r="N59" s="396"/>
      <c r="O59" s="367"/>
    </row>
    <row r="60" spans="3:15" ht="13.5">
      <c r="C60" s="2" t="s">
        <v>43</v>
      </c>
      <c r="D60" s="367"/>
      <c r="K60" s="367">
        <v>772</v>
      </c>
      <c r="L60">
        <v>540</v>
      </c>
      <c r="M60" s="383">
        <v>579</v>
      </c>
      <c r="N60" s="396"/>
      <c r="O60" s="367"/>
    </row>
    <row r="61" spans="2:15" ht="13.5">
      <c r="B61" s="368"/>
      <c r="C61" s="368" t="s">
        <v>89</v>
      </c>
      <c r="D61" s="372">
        <f>SUM(D59:D60)</f>
        <v>0</v>
      </c>
      <c r="K61" s="372">
        <f>SUM(K59:K60)</f>
        <v>19320</v>
      </c>
      <c r="L61" s="372">
        <f>SUM(L59:L60)</f>
        <v>21891</v>
      </c>
      <c r="M61" s="380">
        <f>SUM(M59:M60)</f>
        <v>24995</v>
      </c>
      <c r="N61" s="396"/>
      <c r="O61" s="372"/>
    </row>
    <row r="62" spans="2:15" ht="13.5">
      <c r="B62" s="2" t="s">
        <v>78</v>
      </c>
      <c r="C62" s="2" t="s">
        <v>42</v>
      </c>
      <c r="D62" s="367"/>
      <c r="K62" s="371">
        <v>24475</v>
      </c>
      <c r="L62" s="371">
        <v>25477</v>
      </c>
      <c r="M62" s="382">
        <v>27676</v>
      </c>
      <c r="N62" s="396"/>
      <c r="O62" s="367"/>
    </row>
    <row r="63" spans="3:15" ht="13.5">
      <c r="C63" s="2" t="s">
        <v>43</v>
      </c>
      <c r="D63" s="367"/>
      <c r="K63">
        <v>505</v>
      </c>
      <c r="L63">
        <v>572</v>
      </c>
      <c r="M63" s="383">
        <v>509</v>
      </c>
      <c r="N63" s="396"/>
      <c r="O63" s="367"/>
    </row>
    <row r="64" spans="2:15" ht="13.5">
      <c r="B64" s="368"/>
      <c r="C64" s="368" t="s">
        <v>89</v>
      </c>
      <c r="D64" s="372">
        <f>SUM(D62:D63)</f>
        <v>0</v>
      </c>
      <c r="K64" s="372">
        <f>SUM(K62:K63)</f>
        <v>24980</v>
      </c>
      <c r="L64" s="372">
        <f>SUM(L62:L63)</f>
        <v>26049</v>
      </c>
      <c r="M64" s="380">
        <f>SUM(M62:M63)</f>
        <v>28185</v>
      </c>
      <c r="N64" s="396"/>
      <c r="O64" s="372"/>
    </row>
    <row r="65" spans="2:15" ht="13.5">
      <c r="B65" s="2" t="s">
        <v>88</v>
      </c>
      <c r="C65" s="2" t="s">
        <v>42</v>
      </c>
      <c r="D65" s="367">
        <f>D53-D62</f>
        <v>0</v>
      </c>
      <c r="K65" s="367">
        <f aca="true" t="shared" si="0" ref="K65:M66">K53-K62</f>
        <v>166725</v>
      </c>
      <c r="L65" s="367">
        <f t="shared" si="0"/>
        <v>173248</v>
      </c>
      <c r="M65" s="379">
        <f t="shared" si="0"/>
        <v>180154</v>
      </c>
      <c r="N65" s="396"/>
      <c r="O65" s="367"/>
    </row>
    <row r="66" spans="3:15" ht="13.5">
      <c r="C66" s="2" t="s">
        <v>43</v>
      </c>
      <c r="D66" s="367">
        <f>D54-D63</f>
        <v>0</v>
      </c>
      <c r="K66" s="367">
        <f t="shared" si="0"/>
        <v>4303</v>
      </c>
      <c r="L66" s="367">
        <f t="shared" si="0"/>
        <v>4982</v>
      </c>
      <c r="M66" s="379">
        <f t="shared" si="0"/>
        <v>4622</v>
      </c>
      <c r="N66" s="396"/>
      <c r="O66" s="367"/>
    </row>
    <row r="67" spans="2:15" ht="13.5">
      <c r="B67" s="368"/>
      <c r="C67" s="368" t="s">
        <v>89</v>
      </c>
      <c r="D67" s="372">
        <f>SUM(D65:D66)</f>
        <v>0</v>
      </c>
      <c r="K67" s="372">
        <f>SUM(K65:K66)</f>
        <v>171028</v>
      </c>
      <c r="L67" s="372">
        <f>SUM(L65:L66)</f>
        <v>178230</v>
      </c>
      <c r="M67" s="380">
        <f>SUM(M65:M66)</f>
        <v>184776</v>
      </c>
      <c r="N67" s="396"/>
      <c r="O67" s="372"/>
    </row>
    <row r="68" spans="4:15" ht="13.5">
      <c r="D68" s="367"/>
      <c r="K68" s="367"/>
      <c r="L68" s="367"/>
      <c r="M68" s="379"/>
      <c r="N68" s="367"/>
      <c r="O68" s="367"/>
    </row>
    <row r="69" ht="13.5">
      <c r="M69" s="384"/>
    </row>
    <row r="70" spans="2:15" ht="13.5">
      <c r="B70" s="2" t="s">
        <v>102</v>
      </c>
      <c r="C70" s="2" t="s">
        <v>42</v>
      </c>
      <c r="D70" s="378" t="e">
        <f>D53/D50*100</f>
        <v>#DIV/0!</v>
      </c>
      <c r="K70" s="378">
        <f aca="true" t="shared" si="1" ref="K70:M71">K53/K50*100</f>
        <v>2.630812037561171</v>
      </c>
      <c r="L70" s="378">
        <f t="shared" si="1"/>
        <v>2.6810485183100536</v>
      </c>
      <c r="M70" s="385">
        <f t="shared" si="1"/>
        <v>2.7746137328627585</v>
      </c>
      <c r="N70" s="378">
        <f>N33/N29*100</f>
        <v>2.940294299956882</v>
      </c>
      <c r="O70" s="378"/>
    </row>
    <row r="71" spans="3:15" ht="13.5">
      <c r="C71" s="2" t="s">
        <v>43</v>
      </c>
      <c r="D71" s="378" t="e">
        <f>D54/D51*100</f>
        <v>#DIV/0!</v>
      </c>
      <c r="K71" s="378">
        <f t="shared" si="1"/>
        <v>1.0471409436900394</v>
      </c>
      <c r="L71" s="378">
        <f t="shared" si="1"/>
        <v>1.245922821878351</v>
      </c>
      <c r="M71" s="385">
        <f t="shared" si="1"/>
        <v>1.1566074950690335</v>
      </c>
      <c r="N71" s="378">
        <f>N34/N30*100</f>
        <v>0.571769173031922</v>
      </c>
      <c r="O71" s="378"/>
    </row>
    <row r="72" spans="2:14" ht="13.5">
      <c r="B72" s="2" t="s">
        <v>91</v>
      </c>
      <c r="D72" s="397"/>
      <c r="K72" s="397"/>
      <c r="L72" s="397"/>
      <c r="M72" s="398"/>
      <c r="N72" s="2">
        <f>N48/N36*100</f>
        <v>87.25302685063761</v>
      </c>
    </row>
    <row r="73" spans="2:14" ht="13.5">
      <c r="B73" s="2" t="s">
        <v>92</v>
      </c>
      <c r="D73" s="397"/>
      <c r="K73" s="397"/>
      <c r="L73" s="397"/>
      <c r="M73" s="398"/>
      <c r="N73" s="2">
        <f>N40/N32*100000</f>
        <v>53.34716133926244</v>
      </c>
    </row>
    <row r="74" spans="2:14" ht="13.5">
      <c r="B74" s="2" t="s">
        <v>93</v>
      </c>
      <c r="D74" s="397"/>
      <c r="K74" s="397"/>
      <c r="L74" s="397"/>
      <c r="M74" s="398"/>
      <c r="N74" s="2">
        <f>N40/N48*100</f>
        <v>2.088669852350066</v>
      </c>
    </row>
    <row r="75" ht="13.5">
      <c r="M75" s="384"/>
    </row>
    <row r="76" spans="2:14" ht="13.5">
      <c r="B76" s="369" t="s">
        <v>99</v>
      </c>
      <c r="C76" s="369"/>
      <c r="D76" s="369" t="e">
        <f>D80/D55*100</f>
        <v>#DIV/0!</v>
      </c>
      <c r="K76" s="369">
        <f>K80/K55*100</f>
        <v>77.39888167829885</v>
      </c>
      <c r="L76" s="369">
        <f>L80/L55*100</f>
        <v>76.53209581014201</v>
      </c>
      <c r="M76" s="386">
        <f>M80/M55*100</f>
        <v>75.02829156512225</v>
      </c>
      <c r="N76" s="399"/>
    </row>
    <row r="77" spans="2:14" ht="13.5">
      <c r="B77" s="2" t="s">
        <v>100</v>
      </c>
      <c r="C77" s="2" t="s">
        <v>96</v>
      </c>
      <c r="D77" s="2" t="e">
        <f>D58/D52*100000</f>
        <v>#DIV/0!</v>
      </c>
      <c r="K77" s="2">
        <f>K58/K52*100000</f>
        <v>50.04611826802381</v>
      </c>
      <c r="L77" s="2">
        <f>L58/L52*100000</f>
        <v>47.65852217094813</v>
      </c>
      <c r="M77" s="384">
        <f>M58/M52*100000</f>
        <v>47.70585264475071</v>
      </c>
      <c r="N77" s="399"/>
    </row>
    <row r="78" spans="2:14" ht="13.5">
      <c r="B78" s="2" t="s">
        <v>101</v>
      </c>
      <c r="C78" s="2" t="s">
        <v>96</v>
      </c>
      <c r="D78" s="2" t="e">
        <f>D58/D80*100</f>
        <v>#DIV/0!</v>
      </c>
      <c r="K78" s="2">
        <f>K58/K80*100</f>
        <v>2.548975663775147</v>
      </c>
      <c r="L78" s="2">
        <f>L58/L80*100</f>
        <v>2.3954355599050783</v>
      </c>
      <c r="M78" s="384">
        <f>M58/M80*100</f>
        <v>2.3688673872362798</v>
      </c>
      <c r="N78" s="399"/>
    </row>
    <row r="79" ht="13.5">
      <c r="M79" s="384"/>
    </row>
    <row r="80" spans="2:15" ht="13.5">
      <c r="B80" s="2" t="s">
        <v>95</v>
      </c>
      <c r="C80" s="2" t="s">
        <v>98</v>
      </c>
      <c r="D80" s="367">
        <f>D55-D61-D64</f>
        <v>0</v>
      </c>
      <c r="K80" s="367">
        <f>K55-K61-K64</f>
        <v>151708</v>
      </c>
      <c r="L80" s="367">
        <f>L55-L61-L64</f>
        <v>156339</v>
      </c>
      <c r="M80" s="379">
        <f>M55-M61-M64</f>
        <v>159781</v>
      </c>
      <c r="N80" s="400"/>
      <c r="O80" s="367"/>
    </row>
  </sheetData>
  <mergeCells count="1">
    <mergeCell ref="A1:A20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I80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I49" sqref="I49"/>
    </sheetView>
  </sheetViews>
  <sheetFormatPr defaultColWidth="9.00390625" defaultRowHeight="13.5"/>
  <cols>
    <col min="1" max="1" width="5.25390625" style="2" customWidth="1"/>
    <col min="2" max="2" width="27.625" style="2" customWidth="1"/>
    <col min="3" max="3" width="20.25390625" style="2" customWidth="1"/>
    <col min="4" max="4" width="7.75390625" style="2" customWidth="1"/>
    <col min="5" max="5" width="9.875" style="2" customWidth="1"/>
    <col min="6" max="6" width="10.50390625" style="2" customWidth="1"/>
    <col min="7" max="7" width="11.125" style="2" customWidth="1"/>
    <col min="8" max="8" width="9.50390625" style="2" customWidth="1"/>
    <col min="9" max="16384" width="9.00390625" style="2" customWidth="1"/>
  </cols>
  <sheetData>
    <row r="1" spans="1:9" ht="13.5">
      <c r="A1" s="420" t="s">
        <v>10</v>
      </c>
      <c r="B1" s="3"/>
      <c r="C1" s="3"/>
      <c r="D1" s="1" t="s">
        <v>11</v>
      </c>
      <c r="E1" s="8" t="s">
        <v>59</v>
      </c>
      <c r="F1" s="8" t="s">
        <v>60</v>
      </c>
      <c r="G1" s="8" t="s">
        <v>61</v>
      </c>
      <c r="H1" s="8" t="s">
        <v>62</v>
      </c>
      <c r="I1" s="8" t="s">
        <v>63</v>
      </c>
    </row>
    <row r="2" spans="1:9" ht="13.5">
      <c r="A2" s="421"/>
      <c r="B2" s="401" t="s">
        <v>4</v>
      </c>
      <c r="C2" s="401" t="s">
        <v>2</v>
      </c>
      <c r="D2" s="401">
        <v>44.8</v>
      </c>
      <c r="E2" s="401">
        <v>45.48772395487724</v>
      </c>
      <c r="F2" s="401">
        <v>44.71387125257537</v>
      </c>
      <c r="G2" s="401">
        <v>44.587029685519816</v>
      </c>
      <c r="H2" s="401">
        <v>44.736571124822234</v>
      </c>
      <c r="I2" s="401">
        <v>43.2</v>
      </c>
    </row>
    <row r="3" spans="1:9" ht="13.5">
      <c r="A3" s="421"/>
      <c r="B3" s="401"/>
      <c r="C3" s="401" t="s">
        <v>3</v>
      </c>
      <c r="D3" s="401">
        <v>19.6</v>
      </c>
      <c r="E3" s="401">
        <v>22.6</v>
      </c>
      <c r="F3" s="401">
        <v>22.8</v>
      </c>
      <c r="G3" s="401">
        <v>22.8</v>
      </c>
      <c r="H3" s="401">
        <v>23.7</v>
      </c>
      <c r="I3" s="401"/>
    </row>
    <row r="4" spans="1:9" ht="13.5">
      <c r="A4" s="421"/>
      <c r="B4" s="401" t="s">
        <v>5</v>
      </c>
      <c r="C4" s="401" t="s">
        <v>14</v>
      </c>
      <c r="D4" s="402">
        <v>2.308715542987773</v>
      </c>
      <c r="E4" s="402">
        <v>3.303691978211276</v>
      </c>
      <c r="F4" s="402">
        <v>3.3209429257046064</v>
      </c>
      <c r="G4" s="402">
        <v>3.4773858635001447</v>
      </c>
      <c r="H4" s="402">
        <v>3.735860707502596</v>
      </c>
      <c r="I4" s="402">
        <v>3.56</v>
      </c>
    </row>
    <row r="5" spans="1:9" ht="13.5">
      <c r="A5" s="421"/>
      <c r="B5" s="401"/>
      <c r="C5" s="401" t="s">
        <v>15</v>
      </c>
      <c r="D5" s="402"/>
      <c r="E5" s="402">
        <v>0.34275321768326805</v>
      </c>
      <c r="F5" s="402">
        <v>0.3622178879910839</v>
      </c>
      <c r="G5" s="402">
        <v>0.3441310690506471</v>
      </c>
      <c r="H5" s="402">
        <v>0.45828180693969595</v>
      </c>
      <c r="I5" s="402">
        <v>0.39</v>
      </c>
    </row>
    <row r="6" spans="1:9" ht="13.5">
      <c r="A6" s="421"/>
      <c r="B6" s="401"/>
      <c r="C6" s="401" t="s">
        <v>16</v>
      </c>
      <c r="D6" s="402">
        <v>2.3</v>
      </c>
      <c r="E6" s="402">
        <v>2.630812037561171</v>
      </c>
      <c r="F6" s="402">
        <v>2.6810485183100536</v>
      </c>
      <c r="G6" s="402">
        <v>2.7746137328627585</v>
      </c>
      <c r="H6" s="402">
        <v>2.940294299956882</v>
      </c>
      <c r="I6" s="402"/>
    </row>
    <row r="7" spans="1:9" ht="13.5">
      <c r="A7" s="421"/>
      <c r="B7" s="403"/>
      <c r="C7" s="401" t="s">
        <v>17</v>
      </c>
      <c r="D7" s="402"/>
      <c r="E7" s="402">
        <v>1.0471409436900394</v>
      </c>
      <c r="F7" s="402">
        <v>1.245922821878351</v>
      </c>
      <c r="G7" s="402">
        <v>1.1566074950690335</v>
      </c>
      <c r="H7" s="402">
        <v>0.571769173031922</v>
      </c>
      <c r="I7" s="402"/>
    </row>
    <row r="8" spans="1:9" ht="13.5">
      <c r="A8" s="421"/>
      <c r="B8" s="401" t="s">
        <v>6</v>
      </c>
      <c r="C8" s="401" t="s">
        <v>2</v>
      </c>
      <c r="D8" s="408">
        <v>92.1</v>
      </c>
      <c r="E8" s="408">
        <f>E27/E22*100</f>
        <v>92.53717385205275</v>
      </c>
      <c r="F8" s="408">
        <f>F27/F22*100</f>
        <v>91.71208419470025</v>
      </c>
      <c r="G8" s="408">
        <f>G27/G22*100</f>
        <v>90.71332436069987</v>
      </c>
      <c r="H8" s="408">
        <f>H27/H22*100</f>
        <v>89.08065051443744</v>
      </c>
      <c r="I8" s="408">
        <f>I27/I22*100</f>
        <v>86.69876080948559</v>
      </c>
    </row>
    <row r="9" spans="1:9" ht="13.5">
      <c r="A9" s="421"/>
      <c r="B9" s="401"/>
      <c r="C9" s="401" t="s">
        <v>3</v>
      </c>
      <c r="D9" s="401">
        <v>78.1</v>
      </c>
      <c r="E9" s="401">
        <v>77.39888167829885</v>
      </c>
      <c r="F9" s="401">
        <v>76.53209581014201</v>
      </c>
      <c r="G9" s="401">
        <v>75.02829156512225</v>
      </c>
      <c r="H9" s="401">
        <v>87.25302685063761</v>
      </c>
      <c r="I9" s="401"/>
    </row>
    <row r="10" spans="1:9" ht="13.5">
      <c r="A10" s="421"/>
      <c r="B10" s="401" t="s">
        <v>7</v>
      </c>
      <c r="C10" s="401" t="s">
        <v>2</v>
      </c>
      <c r="D10" s="408">
        <v>57.8</v>
      </c>
      <c r="E10" s="408">
        <v>66.43</v>
      </c>
      <c r="F10" s="408">
        <v>56.4</v>
      </c>
      <c r="G10" s="408">
        <v>69.01960784313725</v>
      </c>
      <c r="H10" s="408">
        <v>74.65147094502542</v>
      </c>
      <c r="I10" s="408">
        <v>57.5</v>
      </c>
    </row>
    <row r="11" spans="1:9" ht="13.5">
      <c r="A11" s="421"/>
      <c r="B11" s="401"/>
      <c r="C11" s="401" t="s">
        <v>3</v>
      </c>
      <c r="D11" s="408">
        <v>43.3</v>
      </c>
      <c r="E11" s="408">
        <v>53.2</v>
      </c>
      <c r="F11" s="408">
        <v>50.5</v>
      </c>
      <c r="G11" s="408">
        <v>47.70585264475071</v>
      </c>
      <c r="H11" s="408">
        <f>H40/H32*100000</f>
        <v>53.34716133926244</v>
      </c>
      <c r="I11" s="408"/>
    </row>
    <row r="12" spans="1:9" ht="13.5">
      <c r="A12" s="421"/>
      <c r="B12" s="1" t="s">
        <v>18</v>
      </c>
      <c r="C12" s="1" t="s">
        <v>19</v>
      </c>
      <c r="D12" s="1"/>
      <c r="E12" s="1">
        <v>41.9</v>
      </c>
      <c r="F12" s="1">
        <v>39.7</v>
      </c>
      <c r="G12" s="9">
        <v>54.1</v>
      </c>
      <c r="H12" s="1">
        <v>49.14322200181507</v>
      </c>
      <c r="I12" s="1"/>
    </row>
    <row r="13" spans="1:9" ht="13.5">
      <c r="A13" s="421"/>
      <c r="B13" s="1" t="s">
        <v>20</v>
      </c>
      <c r="C13" s="1" t="s">
        <v>19</v>
      </c>
      <c r="D13" s="1"/>
      <c r="E13" s="1">
        <v>236.4</v>
      </c>
      <c r="F13" s="1">
        <v>167.6</v>
      </c>
      <c r="G13" s="9">
        <v>169.2</v>
      </c>
      <c r="H13" s="1">
        <v>241.1</v>
      </c>
      <c r="I13" s="1"/>
    </row>
    <row r="14" spans="1:9" ht="13.5">
      <c r="A14" s="421"/>
      <c r="B14" s="1" t="s">
        <v>21</v>
      </c>
      <c r="C14" s="1" t="s">
        <v>19</v>
      </c>
      <c r="D14" s="1"/>
      <c r="E14" s="1">
        <v>83.8</v>
      </c>
      <c r="F14" s="1"/>
      <c r="G14" s="1"/>
      <c r="H14" s="1"/>
      <c r="I14" s="1"/>
    </row>
    <row r="15" spans="1:9" ht="13.5">
      <c r="A15" s="421"/>
      <c r="B15" s="1" t="s">
        <v>22</v>
      </c>
      <c r="C15" s="1" t="s">
        <v>19</v>
      </c>
      <c r="D15" s="1"/>
      <c r="E15" s="1">
        <v>27.3</v>
      </c>
      <c r="F15" s="1"/>
      <c r="G15" s="1"/>
      <c r="H15" s="1"/>
      <c r="I15" s="1"/>
    </row>
    <row r="16" spans="1:9" ht="13.5">
      <c r="A16" s="421"/>
      <c r="B16" s="1" t="s">
        <v>23</v>
      </c>
      <c r="C16" s="1" t="s">
        <v>19</v>
      </c>
      <c r="D16" s="1"/>
      <c r="E16" s="1">
        <v>242.9</v>
      </c>
      <c r="F16" s="1"/>
      <c r="G16" s="1"/>
      <c r="H16" s="1"/>
      <c r="I16" s="1"/>
    </row>
    <row r="17" spans="1:9" ht="13.5">
      <c r="A17" s="421"/>
      <c r="B17" s="1" t="s">
        <v>24</v>
      </c>
      <c r="C17" s="1" t="s">
        <v>19</v>
      </c>
      <c r="D17" s="1"/>
      <c r="E17" s="1">
        <v>109.3</v>
      </c>
      <c r="F17" s="1"/>
      <c r="G17" s="1"/>
      <c r="H17" s="1"/>
      <c r="I17" s="1"/>
    </row>
    <row r="18" spans="1:9" ht="13.5">
      <c r="A18" s="421"/>
      <c r="B18" s="401" t="s">
        <v>8</v>
      </c>
      <c r="C18" s="401" t="s">
        <v>2</v>
      </c>
      <c r="D18" s="408">
        <v>2.7</v>
      </c>
      <c r="E18" s="408">
        <f>214/E27*100</f>
        <v>2.1627084386053563</v>
      </c>
      <c r="F18" s="408">
        <f>181/F27*100</f>
        <v>1.8545081967213113</v>
      </c>
      <c r="G18" s="408">
        <f>220/G27*100</f>
        <v>2.1760633036597428</v>
      </c>
      <c r="H18" s="408">
        <f>240/H27*100</f>
        <v>2.235469448584203</v>
      </c>
      <c r="I18" s="408">
        <f>181/I27*100</f>
        <v>1.8611825192802058</v>
      </c>
    </row>
    <row r="19" spans="1:9" ht="13.5">
      <c r="A19" s="421"/>
      <c r="B19" s="401"/>
      <c r="C19" s="401" t="s">
        <v>3</v>
      </c>
      <c r="D19" s="408">
        <v>2.4</v>
      </c>
      <c r="E19" s="408">
        <v>2.5</v>
      </c>
      <c r="F19" s="408">
        <v>2.4</v>
      </c>
      <c r="G19" s="408">
        <v>2.37</v>
      </c>
      <c r="H19" s="408">
        <f>H40/H48*100</f>
        <v>2.088669852350066</v>
      </c>
      <c r="I19" s="408"/>
    </row>
    <row r="20" spans="1:9" ht="14.25" thickBot="1">
      <c r="A20" s="422"/>
      <c r="B20" s="4" t="s">
        <v>25</v>
      </c>
      <c r="C20" s="4" t="s">
        <v>19</v>
      </c>
      <c r="D20" s="4">
        <v>57.8</v>
      </c>
      <c r="E20" s="4"/>
      <c r="F20" s="4"/>
      <c r="G20" s="4"/>
      <c r="H20" s="4"/>
      <c r="I20" s="4"/>
    </row>
    <row r="22" spans="1:9" ht="13.5">
      <c r="A22" s="2" t="s">
        <v>19</v>
      </c>
      <c r="B22" s="2" t="s">
        <v>74</v>
      </c>
      <c r="C22" s="2" t="s">
        <v>75</v>
      </c>
      <c r="D22" s="409">
        <f aca="true" t="shared" si="0" ref="D22:I22">SUM(D23:D24)</f>
        <v>0</v>
      </c>
      <c r="E22" s="409">
        <f t="shared" si="0"/>
        <v>10693</v>
      </c>
      <c r="F22" s="409">
        <f t="shared" si="0"/>
        <v>10642</v>
      </c>
      <c r="G22" s="409">
        <f t="shared" si="0"/>
        <v>11145</v>
      </c>
      <c r="H22" s="409">
        <f t="shared" si="0"/>
        <v>12052</v>
      </c>
      <c r="I22" s="409">
        <f t="shared" si="0"/>
        <v>11217</v>
      </c>
    </row>
    <row r="23" spans="3:9" ht="13.5">
      <c r="C23" s="2" t="s">
        <v>73</v>
      </c>
      <c r="D23" s="367"/>
      <c r="E23" s="367">
        <v>10644</v>
      </c>
      <c r="F23" s="367">
        <v>10587</v>
      </c>
      <c r="G23" s="367">
        <v>11093</v>
      </c>
      <c r="H23" s="367">
        <v>11979</v>
      </c>
      <c r="I23" s="367">
        <v>11154</v>
      </c>
    </row>
    <row r="24" spans="3:9" ht="13.5">
      <c r="C24" s="2" t="s">
        <v>76</v>
      </c>
      <c r="D24" s="367"/>
      <c r="E24" s="367">
        <v>49</v>
      </c>
      <c r="F24" s="367">
        <v>55</v>
      </c>
      <c r="G24" s="367">
        <v>52</v>
      </c>
      <c r="H24" s="367">
        <v>73</v>
      </c>
      <c r="I24" s="367">
        <v>63</v>
      </c>
    </row>
    <row r="25" spans="2:9" ht="13.5">
      <c r="B25" s="2" t="s">
        <v>79</v>
      </c>
      <c r="D25" s="367"/>
      <c r="E25" s="367">
        <v>216</v>
      </c>
      <c r="F25" s="367">
        <v>324</v>
      </c>
      <c r="G25" s="367">
        <v>390</v>
      </c>
      <c r="H25" s="367">
        <v>349</v>
      </c>
      <c r="I25" s="367">
        <v>364</v>
      </c>
    </row>
    <row r="26" spans="2:9" ht="13.5">
      <c r="B26" s="2" t="s">
        <v>80</v>
      </c>
      <c r="D26" s="367"/>
      <c r="E26" s="367">
        <v>582</v>
      </c>
      <c r="F26" s="367">
        <v>558</v>
      </c>
      <c r="G26" s="367">
        <v>645</v>
      </c>
      <c r="H26" s="367">
        <v>967</v>
      </c>
      <c r="I26" s="367">
        <v>1128</v>
      </c>
    </row>
    <row r="27" spans="2:9" ht="13.5">
      <c r="B27" s="2" t="s">
        <v>77</v>
      </c>
      <c r="C27" s="2" t="s">
        <v>81</v>
      </c>
      <c r="D27" s="409">
        <f aca="true" t="shared" si="1" ref="D27:I27">D22-D25-D26</f>
        <v>0</v>
      </c>
      <c r="E27" s="409">
        <f t="shared" si="1"/>
        <v>9895</v>
      </c>
      <c r="F27" s="409">
        <f t="shared" si="1"/>
        <v>9760</v>
      </c>
      <c r="G27" s="409">
        <f t="shared" si="1"/>
        <v>10110</v>
      </c>
      <c r="H27" s="409">
        <f t="shared" si="1"/>
        <v>10736</v>
      </c>
      <c r="I27" s="409">
        <f t="shared" si="1"/>
        <v>9725</v>
      </c>
    </row>
    <row r="28" ht="14.25" thickBot="1"/>
    <row r="29" spans="1:9" ht="14.25" thickTop="1">
      <c r="A29" s="370" t="s">
        <v>82</v>
      </c>
      <c r="B29" s="370" t="s">
        <v>9</v>
      </c>
      <c r="C29" s="370" t="s">
        <v>83</v>
      </c>
      <c r="D29" s="404"/>
      <c r="E29" s="404"/>
      <c r="F29" s="404"/>
      <c r="G29" s="405"/>
      <c r="H29" s="406">
        <v>7208156</v>
      </c>
      <c r="I29" s="375"/>
    </row>
    <row r="30" spans="3:9" ht="13.5">
      <c r="C30" s="2" t="s">
        <v>84</v>
      </c>
      <c r="D30" s="389"/>
      <c r="E30" s="389"/>
      <c r="F30" s="389"/>
      <c r="G30" s="390"/>
      <c r="H30" s="371">
        <v>45298</v>
      </c>
      <c r="I30" s="367"/>
    </row>
    <row r="31" spans="3:9" ht="13.5">
      <c r="C31" s="2" t="s">
        <v>85</v>
      </c>
      <c r="D31" s="389"/>
      <c r="E31" s="389"/>
      <c r="F31" s="389"/>
      <c r="G31" s="390"/>
      <c r="H31" s="371">
        <v>587638</v>
      </c>
      <c r="I31" s="367"/>
    </row>
    <row r="32" spans="2:9" ht="13.5">
      <c r="B32" s="368"/>
      <c r="C32" s="368" t="s">
        <v>89</v>
      </c>
      <c r="D32" s="391"/>
      <c r="E32" s="391"/>
      <c r="F32" s="391"/>
      <c r="G32" s="392"/>
      <c r="H32" s="411">
        <f>SUM(H29:H31)</f>
        <v>7841092</v>
      </c>
      <c r="I32" s="372"/>
    </row>
    <row r="33" spans="2:9" ht="13.5">
      <c r="B33" s="2" t="s">
        <v>86</v>
      </c>
      <c r="C33" s="2" t="s">
        <v>83</v>
      </c>
      <c r="D33" s="389"/>
      <c r="E33" s="389"/>
      <c r="F33" s="389"/>
      <c r="G33" s="390"/>
      <c r="H33" s="373">
        <v>211941</v>
      </c>
      <c r="I33" s="367"/>
    </row>
    <row r="34" spans="3:9" ht="13.5">
      <c r="C34" s="2" t="s">
        <v>84</v>
      </c>
      <c r="D34" s="389"/>
      <c r="E34" s="389"/>
      <c r="F34" s="389"/>
      <c r="G34" s="390"/>
      <c r="H34" s="373">
        <v>259</v>
      </c>
      <c r="I34" s="367"/>
    </row>
    <row r="35" spans="3:9" ht="13.5">
      <c r="C35" s="2" t="s">
        <v>85</v>
      </c>
      <c r="D35" s="389"/>
      <c r="E35" s="389"/>
      <c r="F35" s="389"/>
      <c r="G35" s="390"/>
      <c r="H35" s="373">
        <v>17329</v>
      </c>
      <c r="I35" s="367"/>
    </row>
    <row r="36" spans="3:9" ht="13.5">
      <c r="C36" s="2" t="s">
        <v>89</v>
      </c>
      <c r="D36" s="389"/>
      <c r="E36" s="389"/>
      <c r="F36" s="389"/>
      <c r="G36" s="390"/>
      <c r="H36" s="410">
        <f>SUM(H33:H35)</f>
        <v>229529</v>
      </c>
      <c r="I36" s="367"/>
    </row>
    <row r="37" spans="2:9" ht="13.5">
      <c r="B37" s="369" t="s">
        <v>87</v>
      </c>
      <c r="C37" s="369" t="s">
        <v>83</v>
      </c>
      <c r="D37" s="387"/>
      <c r="E37" s="387"/>
      <c r="F37" s="387"/>
      <c r="G37" s="388"/>
      <c r="H37" s="371">
        <v>3569</v>
      </c>
      <c r="I37" s="374"/>
    </row>
    <row r="38" spans="3:9" ht="13.5">
      <c r="C38" s="2" t="s">
        <v>84</v>
      </c>
      <c r="D38" s="389"/>
      <c r="E38" s="389"/>
      <c r="F38" s="389"/>
      <c r="G38" s="390"/>
      <c r="H38">
        <v>29</v>
      </c>
      <c r="I38" s="367"/>
    </row>
    <row r="39" spans="3:9" ht="13.5">
      <c r="C39" s="2" t="s">
        <v>85</v>
      </c>
      <c r="D39" s="389"/>
      <c r="E39" s="389"/>
      <c r="F39" s="389"/>
      <c r="G39" s="390"/>
      <c r="H39">
        <v>585</v>
      </c>
      <c r="I39" s="367"/>
    </row>
    <row r="40" spans="2:9" ht="13.5">
      <c r="B40" s="368"/>
      <c r="C40" s="368" t="s">
        <v>89</v>
      </c>
      <c r="D40" s="391"/>
      <c r="E40" s="391"/>
      <c r="F40" s="391"/>
      <c r="G40" s="392"/>
      <c r="H40" s="410">
        <f>SUM(H37:H39)</f>
        <v>4183</v>
      </c>
      <c r="I40" s="372"/>
    </row>
    <row r="41" spans="2:9" ht="13.5">
      <c r="B41" s="2" t="s">
        <v>78</v>
      </c>
      <c r="C41" s="2" t="s">
        <v>83</v>
      </c>
      <c r="D41" s="389"/>
      <c r="E41" s="389"/>
      <c r="F41" s="389"/>
      <c r="G41" s="390"/>
      <c r="H41" s="373">
        <v>26874</v>
      </c>
      <c r="I41" s="367"/>
    </row>
    <row r="42" spans="3:9" ht="13.5">
      <c r="C42" s="2" t="s">
        <v>84</v>
      </c>
      <c r="D42" s="389"/>
      <c r="E42" s="389"/>
      <c r="F42" s="389"/>
      <c r="G42" s="390"/>
      <c r="H42" s="373">
        <v>21</v>
      </c>
      <c r="I42" s="367"/>
    </row>
    <row r="43" spans="3:9" ht="13.5">
      <c r="C43" s="2" t="s">
        <v>85</v>
      </c>
      <c r="D43" s="389"/>
      <c r="E43" s="389"/>
      <c r="F43" s="389"/>
      <c r="G43" s="390"/>
      <c r="H43" s="373">
        <v>2363</v>
      </c>
      <c r="I43" s="367"/>
    </row>
    <row r="44" spans="2:9" ht="13.5">
      <c r="B44" s="368"/>
      <c r="C44" s="368" t="s">
        <v>89</v>
      </c>
      <c r="D44" s="391"/>
      <c r="E44" s="391"/>
      <c r="F44" s="391"/>
      <c r="G44" s="392"/>
      <c r="H44" s="410">
        <f>SUM(H41:H43)</f>
        <v>29258</v>
      </c>
      <c r="I44" s="372"/>
    </row>
    <row r="45" spans="2:9" ht="13.5">
      <c r="B45" s="2" t="s">
        <v>88</v>
      </c>
      <c r="C45" s="2" t="s">
        <v>83</v>
      </c>
      <c r="D45" s="389"/>
      <c r="E45" s="389"/>
      <c r="F45" s="389"/>
      <c r="G45" s="390"/>
      <c r="H45" s="367">
        <f>H33-H41</f>
        <v>185067</v>
      </c>
      <c r="I45" s="367"/>
    </row>
    <row r="46" spans="3:9" ht="13.5">
      <c r="C46" s="2" t="s">
        <v>84</v>
      </c>
      <c r="D46" s="389"/>
      <c r="E46" s="389"/>
      <c r="F46" s="389"/>
      <c r="G46" s="390"/>
      <c r="H46" s="367">
        <f>H34-H42</f>
        <v>238</v>
      </c>
      <c r="I46" s="367"/>
    </row>
    <row r="47" spans="3:9" ht="13.5">
      <c r="C47" s="2" t="s">
        <v>85</v>
      </c>
      <c r="D47" s="389"/>
      <c r="E47" s="389"/>
      <c r="F47" s="389"/>
      <c r="G47" s="390"/>
      <c r="H47" s="367">
        <f>H35-H43</f>
        <v>14966</v>
      </c>
      <c r="I47" s="367"/>
    </row>
    <row r="48" spans="3:9" ht="14.25" thickBot="1">
      <c r="C48" s="2" t="s">
        <v>89</v>
      </c>
      <c r="D48" s="393"/>
      <c r="E48" s="393"/>
      <c r="F48" s="393"/>
      <c r="G48" s="394"/>
      <c r="H48" s="409">
        <f>SUM(H45:H47)</f>
        <v>200271</v>
      </c>
      <c r="I48" s="367"/>
    </row>
    <row r="49" spans="2:9" ht="14.25" thickTop="1">
      <c r="B49" s="370"/>
      <c r="C49" s="370"/>
      <c r="D49" s="375"/>
      <c r="E49" s="375"/>
      <c r="F49" s="375"/>
      <c r="G49" s="381"/>
      <c r="H49" s="375"/>
      <c r="I49" s="375"/>
    </row>
    <row r="50" spans="2:9" ht="13.5">
      <c r="B50" s="2" t="s">
        <v>9</v>
      </c>
      <c r="C50" s="2" t="s">
        <v>42</v>
      </c>
      <c r="D50" s="367"/>
      <c r="E50" s="371">
        <v>7267718</v>
      </c>
      <c r="F50" s="371">
        <v>7412212</v>
      </c>
      <c r="G50" s="382">
        <v>7490412</v>
      </c>
      <c r="H50" s="395"/>
      <c r="I50" s="395"/>
    </row>
    <row r="51" spans="3:9" ht="13.5">
      <c r="C51" s="2" t="s">
        <v>43</v>
      </c>
      <c r="D51" s="367"/>
      <c r="E51" s="371">
        <v>459155</v>
      </c>
      <c r="F51" s="371">
        <v>445774</v>
      </c>
      <c r="G51" s="382">
        <v>443625</v>
      </c>
      <c r="H51" s="396"/>
      <c r="I51" s="396"/>
    </row>
    <row r="52" spans="2:9" ht="13.5">
      <c r="B52" s="368"/>
      <c r="C52" s="368" t="s">
        <v>89</v>
      </c>
      <c r="D52" s="411">
        <f>SUM(D50:D51)</f>
        <v>0</v>
      </c>
      <c r="E52" s="411">
        <f>SUM(E50:E51)</f>
        <v>7726873</v>
      </c>
      <c r="F52" s="411">
        <f>SUM(F50:F51)</f>
        <v>7857986</v>
      </c>
      <c r="G52" s="412">
        <f>SUM(G50:G51)</f>
        <v>7934037</v>
      </c>
      <c r="H52" s="396"/>
      <c r="I52" s="396"/>
    </row>
    <row r="53" spans="2:9" ht="13.5">
      <c r="B53" s="2" t="s">
        <v>86</v>
      </c>
      <c r="C53" s="2" t="s">
        <v>42</v>
      </c>
      <c r="D53" s="367"/>
      <c r="E53" s="371">
        <v>191200</v>
      </c>
      <c r="F53" s="371">
        <v>198725</v>
      </c>
      <c r="G53" s="382">
        <v>207830</v>
      </c>
      <c r="H53" s="396"/>
      <c r="I53" s="396"/>
    </row>
    <row r="54" spans="3:9" ht="13.5">
      <c r="C54" s="2" t="s">
        <v>43</v>
      </c>
      <c r="D54" s="367"/>
      <c r="E54" s="371">
        <v>4808</v>
      </c>
      <c r="F54" s="371">
        <v>5554</v>
      </c>
      <c r="G54" s="382">
        <v>5131</v>
      </c>
      <c r="H54" s="396"/>
      <c r="I54" s="396"/>
    </row>
    <row r="55" spans="3:9" ht="13.5">
      <c r="C55" s="368" t="s">
        <v>89</v>
      </c>
      <c r="D55" s="411">
        <f>SUM(D53:D54)</f>
        <v>0</v>
      </c>
      <c r="E55" s="411">
        <f>SUM(E53:E54)</f>
        <v>196008</v>
      </c>
      <c r="F55" s="411">
        <f>SUM(F53:F54)</f>
        <v>204279</v>
      </c>
      <c r="G55" s="412">
        <f>SUM(G53:G54)</f>
        <v>212961</v>
      </c>
      <c r="H55" s="396"/>
      <c r="I55" s="396"/>
    </row>
    <row r="56" spans="2:9" ht="13.5">
      <c r="B56" s="369" t="s">
        <v>87</v>
      </c>
      <c r="C56" s="2" t="s">
        <v>42</v>
      </c>
      <c r="D56" s="374"/>
      <c r="E56" s="371">
        <v>3611</v>
      </c>
      <c r="F56" s="371">
        <v>3483</v>
      </c>
      <c r="G56" s="382">
        <v>3557</v>
      </c>
      <c r="H56" s="396"/>
      <c r="I56" s="396"/>
    </row>
    <row r="57" spans="3:9" ht="13.5">
      <c r="C57" s="2" t="s">
        <v>43</v>
      </c>
      <c r="D57" s="367"/>
      <c r="E57">
        <v>256</v>
      </c>
      <c r="F57">
        <v>262</v>
      </c>
      <c r="G57" s="383">
        <v>228</v>
      </c>
      <c r="H57" s="396"/>
      <c r="I57" s="396"/>
    </row>
    <row r="58" spans="2:9" ht="13.5">
      <c r="B58" s="368"/>
      <c r="C58" s="368" t="s">
        <v>89</v>
      </c>
      <c r="D58" s="411">
        <f>SUM(D56:D57)</f>
        <v>0</v>
      </c>
      <c r="E58" s="411">
        <f>SUM(E56:E57)</f>
        <v>3867</v>
      </c>
      <c r="F58" s="411">
        <f>SUM(F56:F57)</f>
        <v>3745</v>
      </c>
      <c r="G58" s="412">
        <f>SUM(G56:G57)</f>
        <v>3785</v>
      </c>
      <c r="H58" s="396"/>
      <c r="I58" s="396"/>
    </row>
    <row r="59" spans="2:9" ht="13.5">
      <c r="B59" s="2" t="s">
        <v>94</v>
      </c>
      <c r="C59" s="2" t="s">
        <v>42</v>
      </c>
      <c r="D59" s="371"/>
      <c r="E59" s="371">
        <v>18548</v>
      </c>
      <c r="F59" s="371">
        <v>21351</v>
      </c>
      <c r="G59" s="382">
        <v>24416</v>
      </c>
      <c r="H59" s="396"/>
      <c r="I59" s="396"/>
    </row>
    <row r="60" spans="3:9" ht="13.5">
      <c r="C60" s="2" t="s">
        <v>43</v>
      </c>
      <c r="D60" s="367"/>
      <c r="E60" s="367">
        <v>772</v>
      </c>
      <c r="F60">
        <v>540</v>
      </c>
      <c r="G60" s="383">
        <v>579</v>
      </c>
      <c r="H60" s="396"/>
      <c r="I60" s="396"/>
    </row>
    <row r="61" spans="2:9" ht="13.5">
      <c r="B61" s="368"/>
      <c r="C61" s="368" t="s">
        <v>89</v>
      </c>
      <c r="D61" s="411">
        <f>SUM(D59:D60)</f>
        <v>0</v>
      </c>
      <c r="E61" s="411">
        <f>SUM(E59:E60)</f>
        <v>19320</v>
      </c>
      <c r="F61" s="411">
        <f>SUM(F59:F60)</f>
        <v>21891</v>
      </c>
      <c r="G61" s="412">
        <f>SUM(G59:G60)</f>
        <v>24995</v>
      </c>
      <c r="H61" s="396"/>
      <c r="I61" s="396"/>
    </row>
    <row r="62" spans="2:9" ht="13.5">
      <c r="B62" s="2" t="s">
        <v>78</v>
      </c>
      <c r="C62" s="2" t="s">
        <v>42</v>
      </c>
      <c r="D62" s="367"/>
      <c r="E62" s="371">
        <v>24475</v>
      </c>
      <c r="F62" s="371">
        <v>25477</v>
      </c>
      <c r="G62" s="382">
        <v>27676</v>
      </c>
      <c r="H62" s="396"/>
      <c r="I62" s="396"/>
    </row>
    <row r="63" spans="3:9" ht="13.5">
      <c r="C63" s="2" t="s">
        <v>43</v>
      </c>
      <c r="D63" s="367"/>
      <c r="E63">
        <v>505</v>
      </c>
      <c r="F63">
        <v>572</v>
      </c>
      <c r="G63" s="383">
        <v>509</v>
      </c>
      <c r="H63" s="396"/>
      <c r="I63" s="396"/>
    </row>
    <row r="64" spans="2:9" ht="13.5">
      <c r="B64" s="368"/>
      <c r="C64" s="368" t="s">
        <v>89</v>
      </c>
      <c r="D64" s="411">
        <f>SUM(D62:D63)</f>
        <v>0</v>
      </c>
      <c r="E64" s="411">
        <f>SUM(E62:E63)</f>
        <v>24980</v>
      </c>
      <c r="F64" s="411">
        <f>SUM(F62:F63)</f>
        <v>26049</v>
      </c>
      <c r="G64" s="412">
        <f>SUM(G62:G63)</f>
        <v>28185</v>
      </c>
      <c r="H64" s="396"/>
      <c r="I64" s="396"/>
    </row>
    <row r="65" spans="2:9" ht="13.5">
      <c r="B65" s="2" t="s">
        <v>88</v>
      </c>
      <c r="C65" s="2" t="s">
        <v>42</v>
      </c>
      <c r="D65" s="409">
        <f aca="true" t="shared" si="2" ref="D65:G66">D53-D62</f>
        <v>0</v>
      </c>
      <c r="E65" s="409">
        <f t="shared" si="2"/>
        <v>166725</v>
      </c>
      <c r="F65" s="409">
        <f t="shared" si="2"/>
        <v>173248</v>
      </c>
      <c r="G65" s="413">
        <f t="shared" si="2"/>
        <v>180154</v>
      </c>
      <c r="H65" s="396"/>
      <c r="I65" s="396"/>
    </row>
    <row r="66" spans="3:9" ht="13.5">
      <c r="C66" s="2" t="s">
        <v>43</v>
      </c>
      <c r="D66" s="409">
        <f t="shared" si="2"/>
        <v>0</v>
      </c>
      <c r="E66" s="409">
        <f t="shared" si="2"/>
        <v>4303</v>
      </c>
      <c r="F66" s="409">
        <f t="shared" si="2"/>
        <v>4982</v>
      </c>
      <c r="G66" s="413">
        <f t="shared" si="2"/>
        <v>4622</v>
      </c>
      <c r="H66" s="396"/>
      <c r="I66" s="396"/>
    </row>
    <row r="67" spans="2:9" ht="13.5">
      <c r="B67" s="368"/>
      <c r="C67" s="368" t="s">
        <v>89</v>
      </c>
      <c r="D67" s="411">
        <f>SUM(D65:D66)</f>
        <v>0</v>
      </c>
      <c r="E67" s="411">
        <f>SUM(E65:E66)</f>
        <v>171028</v>
      </c>
      <c r="F67" s="411">
        <f>SUM(F65:F66)</f>
        <v>178230</v>
      </c>
      <c r="G67" s="412">
        <f>SUM(G65:G66)</f>
        <v>184776</v>
      </c>
      <c r="H67" s="396"/>
      <c r="I67" s="396"/>
    </row>
    <row r="68" spans="4:9" ht="13.5">
      <c r="D68" s="367"/>
      <c r="E68" s="367"/>
      <c r="F68" s="367"/>
      <c r="G68" s="379"/>
      <c r="H68" s="367"/>
      <c r="I68" s="367"/>
    </row>
    <row r="69" ht="13.5">
      <c r="G69" s="384"/>
    </row>
    <row r="70" spans="1:9" ht="13.5">
      <c r="A70" s="423" t="s">
        <v>103</v>
      </c>
      <c r="B70" s="2" t="s">
        <v>102</v>
      </c>
      <c r="C70" s="2" t="s">
        <v>42</v>
      </c>
      <c r="D70" s="414" t="e">
        <f aca="true" t="shared" si="3" ref="D70:G71">D53/D50*100</f>
        <v>#DIV/0!</v>
      </c>
      <c r="E70" s="414">
        <f t="shared" si="3"/>
        <v>2.630812037561171</v>
      </c>
      <c r="F70" s="414">
        <f t="shared" si="3"/>
        <v>2.6810485183100536</v>
      </c>
      <c r="G70" s="415">
        <f t="shared" si="3"/>
        <v>2.7746137328627585</v>
      </c>
      <c r="H70" s="414">
        <f>H33/H29*100</f>
        <v>2.940294299956882</v>
      </c>
      <c r="I70" s="378"/>
    </row>
    <row r="71" spans="1:9" ht="13.5">
      <c r="A71" s="423"/>
      <c r="C71" s="2" t="s">
        <v>43</v>
      </c>
      <c r="D71" s="414" t="e">
        <f t="shared" si="3"/>
        <v>#DIV/0!</v>
      </c>
      <c r="E71" s="414">
        <f t="shared" si="3"/>
        <v>1.0471409436900394</v>
      </c>
      <c r="F71" s="414">
        <f t="shared" si="3"/>
        <v>1.245922821878351</v>
      </c>
      <c r="G71" s="415">
        <f t="shared" si="3"/>
        <v>1.1566074950690335</v>
      </c>
      <c r="H71" s="414">
        <f>H34/H30*100</f>
        <v>0.571769173031922</v>
      </c>
      <c r="I71" s="378"/>
    </row>
    <row r="72" spans="1:8" ht="13.5">
      <c r="A72" s="423"/>
      <c r="B72" s="2" t="s">
        <v>91</v>
      </c>
      <c r="D72" s="397"/>
      <c r="E72" s="397"/>
      <c r="F72" s="397"/>
      <c r="G72" s="398"/>
      <c r="H72" s="416">
        <f>H48/H36*100</f>
        <v>87.25302685063761</v>
      </c>
    </row>
    <row r="73" spans="1:8" ht="13.5">
      <c r="A73" s="423"/>
      <c r="B73" s="2" t="s">
        <v>92</v>
      </c>
      <c r="D73" s="397"/>
      <c r="E73" s="397"/>
      <c r="F73" s="397"/>
      <c r="G73" s="398"/>
      <c r="H73" s="416">
        <f>H40/H32*100000</f>
        <v>53.34716133926244</v>
      </c>
    </row>
    <row r="74" spans="1:8" ht="13.5">
      <c r="A74" s="423"/>
      <c r="B74" s="2" t="s">
        <v>93</v>
      </c>
      <c r="D74" s="397"/>
      <c r="E74" s="397"/>
      <c r="F74" s="397"/>
      <c r="G74" s="398"/>
      <c r="H74" s="416">
        <f>H40/H48*100</f>
        <v>2.088669852350066</v>
      </c>
    </row>
    <row r="75" ht="13.5">
      <c r="G75" s="384"/>
    </row>
    <row r="76" spans="1:8" ht="13.5">
      <c r="A76" s="423" t="s">
        <v>104</v>
      </c>
      <c r="B76" s="369" t="s">
        <v>99</v>
      </c>
      <c r="C76" s="369"/>
      <c r="D76" s="417" t="e">
        <f>D80/D55*100</f>
        <v>#DIV/0!</v>
      </c>
      <c r="E76" s="417">
        <f>E80/E55*100</f>
        <v>77.39888167829885</v>
      </c>
      <c r="F76" s="417">
        <f>F80/F55*100</f>
        <v>76.53209581014201</v>
      </c>
      <c r="G76" s="418">
        <f>G80/G55*100</f>
        <v>75.02829156512225</v>
      </c>
      <c r="H76" s="399"/>
    </row>
    <row r="77" spans="1:8" ht="13.5">
      <c r="A77" s="423"/>
      <c r="B77" s="2" t="s">
        <v>100</v>
      </c>
      <c r="C77" s="2" t="s">
        <v>96</v>
      </c>
      <c r="D77" s="416" t="e">
        <f>D58/D52*100000</f>
        <v>#DIV/0!</v>
      </c>
      <c r="E77" s="416">
        <f>E58/E52*100000</f>
        <v>50.04611826802381</v>
      </c>
      <c r="F77" s="416">
        <f>F58/F52*100000</f>
        <v>47.65852217094813</v>
      </c>
      <c r="G77" s="419">
        <f>G58/G52*100000</f>
        <v>47.70585264475071</v>
      </c>
      <c r="H77" s="399"/>
    </row>
    <row r="78" spans="1:8" ht="13.5">
      <c r="A78" s="423"/>
      <c r="B78" s="2" t="s">
        <v>101</v>
      </c>
      <c r="C78" s="2" t="s">
        <v>96</v>
      </c>
      <c r="D78" s="416" t="e">
        <f>D58/D80*100</f>
        <v>#DIV/0!</v>
      </c>
      <c r="E78" s="416">
        <f>E58/E80*100</f>
        <v>2.548975663775147</v>
      </c>
      <c r="F78" s="416">
        <f>F58/F80*100</f>
        <v>2.3954355599050783</v>
      </c>
      <c r="G78" s="419">
        <f>G58/G80*100</f>
        <v>2.3688673872362798</v>
      </c>
      <c r="H78" s="399"/>
    </row>
    <row r="79" spans="1:7" ht="13.5">
      <c r="A79" s="423"/>
      <c r="G79" s="384"/>
    </row>
    <row r="80" spans="1:9" ht="13.5">
      <c r="A80" s="423"/>
      <c r="B80" s="2" t="s">
        <v>95</v>
      </c>
      <c r="C80" s="2" t="s">
        <v>98</v>
      </c>
      <c r="D80" s="409">
        <f>D55-D61-D64</f>
        <v>0</v>
      </c>
      <c r="E80" s="409">
        <f>E55-E61-E64</f>
        <v>151708</v>
      </c>
      <c r="F80" s="409">
        <f>F55-F61-F64</f>
        <v>156339</v>
      </c>
      <c r="G80" s="413">
        <f>G55-G61-G64</f>
        <v>159781</v>
      </c>
      <c r="H80" s="400"/>
      <c r="I80" s="367"/>
    </row>
  </sheetData>
  <mergeCells count="3">
    <mergeCell ref="A1:A20"/>
    <mergeCell ref="A70:A74"/>
    <mergeCell ref="A76:A80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L36"/>
  <sheetViews>
    <sheetView zoomScale="85" zoomScaleNormal="85" workbookViewId="0" topLeftCell="A1">
      <selection activeCell="L31" sqref="L31"/>
    </sheetView>
  </sheetViews>
  <sheetFormatPr defaultColWidth="9.00390625" defaultRowHeight="13.5"/>
  <cols>
    <col min="1" max="2" width="4.125" style="254" customWidth="1"/>
    <col min="3" max="3" width="3.00390625" style="254" customWidth="1"/>
    <col min="4" max="4" width="31.125" style="254" customWidth="1"/>
    <col min="5" max="5" width="15.25390625" style="5" hidden="1" customWidth="1"/>
    <col min="6" max="11" width="13.125" style="5" customWidth="1"/>
    <col min="12" max="16384" width="9.00390625" style="5" customWidth="1"/>
  </cols>
  <sheetData>
    <row r="1" spans="1:11" s="74" customFormat="1" ht="31.5" customHeight="1" thickBot="1">
      <c r="A1" s="407" t="s">
        <v>105</v>
      </c>
      <c r="B1" s="202"/>
      <c r="C1" s="225"/>
      <c r="D1" s="225"/>
      <c r="E1" s="16"/>
      <c r="F1" s="75"/>
      <c r="G1" s="75"/>
      <c r="H1" s="75"/>
      <c r="I1" s="75"/>
      <c r="J1" s="16"/>
      <c r="K1" s="76"/>
    </row>
    <row r="2" spans="1:11" s="10" customFormat="1" ht="15.75" thickBot="1" thickTop="1">
      <c r="A2" s="226"/>
      <c r="B2" s="227"/>
      <c r="C2" s="227"/>
      <c r="D2" s="227"/>
      <c r="E2" s="13"/>
      <c r="F2" s="261" t="s">
        <v>57</v>
      </c>
      <c r="G2" s="169" t="s">
        <v>59</v>
      </c>
      <c r="H2" s="169" t="s">
        <v>60</v>
      </c>
      <c r="I2" s="170" t="s">
        <v>61</v>
      </c>
      <c r="J2" s="171" t="s">
        <v>62</v>
      </c>
      <c r="K2" s="172" t="s">
        <v>64</v>
      </c>
    </row>
    <row r="3" spans="1:12" s="10" customFormat="1" ht="16.5" customHeight="1" thickBot="1">
      <c r="A3" s="228"/>
      <c r="B3" s="173"/>
      <c r="C3" s="173" t="s">
        <v>67</v>
      </c>
      <c r="D3" s="173"/>
      <c r="E3" s="12"/>
      <c r="F3" s="262">
        <v>1283271</v>
      </c>
      <c r="G3" s="82">
        <v>1371256</v>
      </c>
      <c r="H3" s="82">
        <v>1376714</v>
      </c>
      <c r="I3" s="83">
        <v>1385455</v>
      </c>
      <c r="J3" s="84">
        <v>1389709</v>
      </c>
      <c r="K3" s="85">
        <v>1349808</v>
      </c>
      <c r="L3" s="18"/>
    </row>
    <row r="4" spans="1:12" s="10" customFormat="1" ht="16.5" customHeight="1" thickBot="1" thickTop="1">
      <c r="A4" s="428" t="s">
        <v>65</v>
      </c>
      <c r="B4" s="429"/>
      <c r="C4" s="429"/>
      <c r="D4" s="429"/>
      <c r="E4" s="220"/>
      <c r="F4" s="263">
        <v>787512</v>
      </c>
      <c r="G4" s="130">
        <v>708290</v>
      </c>
      <c r="H4" s="130">
        <v>713490</v>
      </c>
      <c r="I4" s="131">
        <v>714894</v>
      </c>
      <c r="J4" s="217">
        <v>718638</v>
      </c>
      <c r="K4" s="218">
        <v>728284</v>
      </c>
      <c r="L4" s="18"/>
    </row>
    <row r="5" spans="1:12" s="10" customFormat="1" ht="16.5" customHeight="1" thickTop="1">
      <c r="A5" s="229"/>
      <c r="B5" s="219" t="s">
        <v>9</v>
      </c>
      <c r="C5" s="219"/>
      <c r="D5" s="219"/>
      <c r="E5" s="220"/>
      <c r="F5" s="263">
        <v>352775</v>
      </c>
      <c r="G5" s="130">
        <v>322185</v>
      </c>
      <c r="H5" s="130">
        <v>319029</v>
      </c>
      <c r="I5" s="131">
        <v>318750</v>
      </c>
      <c r="J5" s="217">
        <v>321494</v>
      </c>
      <c r="K5" s="218">
        <v>314954</v>
      </c>
      <c r="L5" s="18"/>
    </row>
    <row r="6" spans="1:12" s="10" customFormat="1" ht="16.5" customHeight="1">
      <c r="A6" s="230"/>
      <c r="B6" s="177" t="s">
        <v>29</v>
      </c>
      <c r="C6" s="224"/>
      <c r="D6" s="224"/>
      <c r="E6" s="198"/>
      <c r="F6" s="264">
        <v>27.490296281923303</v>
      </c>
      <c r="G6" s="92">
        <v>23.49561278127498</v>
      </c>
      <c r="H6" s="92">
        <v>23.173222615590458</v>
      </c>
      <c r="I6" s="93">
        <v>23.006882215589826</v>
      </c>
      <c r="J6" s="94">
        <v>23.13390789006907</v>
      </c>
      <c r="K6" s="95">
        <f>K5/K3*100</f>
        <v>23.333244431800672</v>
      </c>
      <c r="L6" s="26"/>
    </row>
    <row r="7" spans="1:12" s="10" customFormat="1" ht="16.5" customHeight="1" thickBot="1">
      <c r="A7" s="230"/>
      <c r="B7" s="178" t="s">
        <v>30</v>
      </c>
      <c r="C7" s="221"/>
      <c r="D7" s="221"/>
      <c r="E7" s="12"/>
      <c r="F7" s="265">
        <v>44.79614278893528</v>
      </c>
      <c r="G7" s="96">
        <v>45.48772395487724</v>
      </c>
      <c r="H7" s="96">
        <v>44.71387125257537</v>
      </c>
      <c r="I7" s="97">
        <v>44.587029685519816</v>
      </c>
      <c r="J7" s="98">
        <v>44.736571124822234</v>
      </c>
      <c r="K7" s="99">
        <f>K5/K4*100</f>
        <v>43.24604137946186</v>
      </c>
      <c r="L7" s="26"/>
    </row>
    <row r="8" spans="1:12" s="10" customFormat="1" ht="16.5" customHeight="1">
      <c r="A8" s="436" t="s">
        <v>31</v>
      </c>
      <c r="B8" s="223" t="s">
        <v>32</v>
      </c>
      <c r="C8" s="223"/>
      <c r="D8" s="223"/>
      <c r="E8" s="258"/>
      <c r="F8" s="266">
        <v>498225</v>
      </c>
      <c r="G8" s="100">
        <v>459843</v>
      </c>
      <c r="H8" s="100">
        <v>467894</v>
      </c>
      <c r="I8" s="101">
        <v>472143</v>
      </c>
      <c r="J8" s="101">
        <v>475288</v>
      </c>
      <c r="K8" s="102">
        <v>594654</v>
      </c>
      <c r="L8" s="18"/>
    </row>
    <row r="9" spans="1:12" s="10" customFormat="1" ht="16.5" customHeight="1">
      <c r="A9" s="437"/>
      <c r="B9" s="224" t="s">
        <v>33</v>
      </c>
      <c r="C9" s="224"/>
      <c r="D9" s="224"/>
      <c r="E9" s="68"/>
      <c r="F9" s="267">
        <v>167088</v>
      </c>
      <c r="G9" s="103">
        <v>156530</v>
      </c>
      <c r="H9" s="103">
        <v>155841</v>
      </c>
      <c r="I9" s="104">
        <v>156201</v>
      </c>
      <c r="J9" s="104">
        <v>160696</v>
      </c>
      <c r="K9" s="105">
        <v>230435</v>
      </c>
      <c r="L9" s="18"/>
    </row>
    <row r="10" spans="1:12" s="10" customFormat="1" ht="16.5" customHeight="1" thickBot="1">
      <c r="A10" s="437"/>
      <c r="B10" s="179" t="s">
        <v>30</v>
      </c>
      <c r="C10" s="231"/>
      <c r="D10" s="231"/>
      <c r="E10" s="259"/>
      <c r="F10" s="268">
        <v>33.53665512569622</v>
      </c>
      <c r="G10" s="106">
        <v>34.03987882820876</v>
      </c>
      <c r="H10" s="106">
        <v>33.30690284551629</v>
      </c>
      <c r="I10" s="106">
        <v>33.08340905191859</v>
      </c>
      <c r="J10" s="107">
        <v>33.810237161468415</v>
      </c>
      <c r="K10" s="108">
        <f>K9/K8*100</f>
        <v>38.75110568498656</v>
      </c>
      <c r="L10" s="26"/>
    </row>
    <row r="11" spans="1:12" s="10" customFormat="1" ht="16.5" customHeight="1">
      <c r="A11" s="437"/>
      <c r="B11" s="221" t="s">
        <v>34</v>
      </c>
      <c r="C11" s="221"/>
      <c r="D11" s="221"/>
      <c r="E11" s="66"/>
      <c r="F11" s="266">
        <v>289287</v>
      </c>
      <c r="G11" s="100">
        <v>248447</v>
      </c>
      <c r="H11" s="100">
        <v>245596</v>
      </c>
      <c r="I11" s="101">
        <v>242751</v>
      </c>
      <c r="J11" s="101">
        <v>243350</v>
      </c>
      <c r="K11" s="102">
        <v>133630</v>
      </c>
      <c r="L11" s="18"/>
    </row>
    <row r="12" spans="1:12" s="10" customFormat="1" ht="16.5" customHeight="1">
      <c r="A12" s="437"/>
      <c r="B12" s="224" t="s">
        <v>35</v>
      </c>
      <c r="C12" s="224"/>
      <c r="D12" s="224"/>
      <c r="E12" s="68"/>
      <c r="F12" s="267">
        <v>185687</v>
      </c>
      <c r="G12" s="103">
        <v>165655</v>
      </c>
      <c r="H12" s="103">
        <v>163188</v>
      </c>
      <c r="I12" s="104">
        <v>162549</v>
      </c>
      <c r="J12" s="104">
        <v>160798</v>
      </c>
      <c r="K12" s="105">
        <v>84519</v>
      </c>
      <c r="L12" s="18"/>
    </row>
    <row r="13" spans="1:12" s="10" customFormat="1" ht="16.5" customHeight="1" thickBot="1">
      <c r="A13" s="437"/>
      <c r="B13" s="179" t="s">
        <v>30</v>
      </c>
      <c r="C13" s="179"/>
      <c r="D13" s="179"/>
      <c r="E13" s="259"/>
      <c r="F13" s="269">
        <v>64.18781348626105</v>
      </c>
      <c r="G13" s="109">
        <v>66.67619250785883</v>
      </c>
      <c r="H13" s="109">
        <v>66.44570758481409</v>
      </c>
      <c r="I13" s="109">
        <v>66.9612071628953</v>
      </c>
      <c r="J13" s="110">
        <v>66.07684405177727</v>
      </c>
      <c r="K13" s="111">
        <f>K12/K11*100</f>
        <v>63.248522038464415</v>
      </c>
      <c r="L13" s="26"/>
    </row>
    <row r="14" spans="1:12" s="10" customFormat="1" ht="16.5" customHeight="1" thickBot="1">
      <c r="A14" s="433" t="s">
        <v>50</v>
      </c>
      <c r="B14" s="430" t="s">
        <v>66</v>
      </c>
      <c r="C14" s="431"/>
      <c r="D14" s="432"/>
      <c r="E14" s="222"/>
      <c r="F14" s="270">
        <v>352577</v>
      </c>
      <c r="G14" s="255">
        <v>322185</v>
      </c>
      <c r="H14" s="255">
        <v>318795</v>
      </c>
      <c r="I14" s="255">
        <v>319004</v>
      </c>
      <c r="J14" s="255">
        <v>320649</v>
      </c>
      <c r="K14" s="256">
        <v>313597</v>
      </c>
      <c r="L14" s="26"/>
    </row>
    <row r="15" spans="1:12" s="10" customFormat="1" ht="16.5" customHeight="1">
      <c r="A15" s="434"/>
      <c r="B15" s="232"/>
      <c r="C15" s="180" t="s">
        <v>26</v>
      </c>
      <c r="D15" s="173"/>
      <c r="E15" s="12"/>
      <c r="F15" s="271">
        <v>8140</v>
      </c>
      <c r="G15" s="112">
        <v>10644</v>
      </c>
      <c r="H15" s="112">
        <v>10587</v>
      </c>
      <c r="I15" s="113">
        <v>11093</v>
      </c>
      <c r="J15" s="84">
        <v>11979</v>
      </c>
      <c r="K15" s="85">
        <v>11154</v>
      </c>
      <c r="L15" s="18"/>
    </row>
    <row r="16" spans="1:11" s="38" customFormat="1" ht="16.5" customHeight="1">
      <c r="A16" s="434"/>
      <c r="B16" s="233"/>
      <c r="C16" s="234" t="s">
        <v>68</v>
      </c>
      <c r="D16" s="235"/>
      <c r="E16" s="181"/>
      <c r="F16" s="272">
        <f aca="true" t="shared" si="0" ref="F16:K16">F15/F14*100</f>
        <v>2.308715542987773</v>
      </c>
      <c r="G16" s="257">
        <f t="shared" si="0"/>
        <v>3.303691978211276</v>
      </c>
      <c r="H16" s="257">
        <f t="shared" si="0"/>
        <v>3.3209429257046064</v>
      </c>
      <c r="I16" s="257">
        <f t="shared" si="0"/>
        <v>3.4773858635001447</v>
      </c>
      <c r="J16" s="257">
        <f t="shared" si="0"/>
        <v>3.735860707502596</v>
      </c>
      <c r="K16" s="182">
        <f t="shared" si="0"/>
        <v>3.5567942295366346</v>
      </c>
    </row>
    <row r="17" spans="1:12" s="10" customFormat="1" ht="16.5" customHeight="1">
      <c r="A17" s="434"/>
      <c r="B17" s="232"/>
      <c r="C17" s="173" t="s">
        <v>36</v>
      </c>
      <c r="D17" s="173"/>
      <c r="E17" s="12"/>
      <c r="F17" s="273"/>
      <c r="G17" s="114"/>
      <c r="H17" s="114"/>
      <c r="I17" s="101">
        <v>10086</v>
      </c>
      <c r="J17" s="101">
        <v>10959</v>
      </c>
      <c r="K17" s="102">
        <v>10033</v>
      </c>
      <c r="L17" s="18"/>
    </row>
    <row r="18" spans="1:12" s="10" customFormat="1" ht="16.5" customHeight="1" thickBot="1">
      <c r="A18" s="435"/>
      <c r="B18" s="236"/>
      <c r="C18" s="183" t="s">
        <v>37</v>
      </c>
      <c r="D18" s="237"/>
      <c r="E18" s="184"/>
      <c r="F18" s="274"/>
      <c r="G18" s="185"/>
      <c r="H18" s="185"/>
      <c r="I18" s="186">
        <v>90.92220319120166</v>
      </c>
      <c r="J18" s="186">
        <v>91.48509892311544</v>
      </c>
      <c r="K18" s="187">
        <f>K17/K15*100</f>
        <v>89.94979379594764</v>
      </c>
      <c r="L18" s="18"/>
    </row>
    <row r="19" spans="1:12" s="10" customFormat="1" ht="16.5" customHeight="1">
      <c r="A19" s="424" t="s">
        <v>38</v>
      </c>
      <c r="B19" s="238"/>
      <c r="C19" s="188" t="s">
        <v>39</v>
      </c>
      <c r="D19" s="188"/>
      <c r="E19" s="66"/>
      <c r="F19" s="275">
        <v>43397</v>
      </c>
      <c r="G19" s="189">
        <v>40885</v>
      </c>
      <c r="H19" s="189">
        <v>41757</v>
      </c>
      <c r="I19" s="190">
        <v>41387</v>
      </c>
      <c r="J19" s="152">
        <v>42718</v>
      </c>
      <c r="K19" s="153">
        <v>41404</v>
      </c>
      <c r="L19" s="18"/>
    </row>
    <row r="20" spans="1:12" s="10" customFormat="1" ht="16.5" customHeight="1">
      <c r="A20" s="424"/>
      <c r="B20" s="239"/>
      <c r="C20" s="175" t="s">
        <v>40</v>
      </c>
      <c r="D20" s="175"/>
      <c r="E20" s="176"/>
      <c r="F20" s="276">
        <v>21144</v>
      </c>
      <c r="G20" s="88">
        <v>14296</v>
      </c>
      <c r="H20" s="88">
        <v>14356</v>
      </c>
      <c r="I20" s="89">
        <v>13367</v>
      </c>
      <c r="J20" s="118">
        <v>13747</v>
      </c>
      <c r="K20" s="119">
        <v>12803</v>
      </c>
      <c r="L20" s="18"/>
    </row>
    <row r="21" spans="1:12" s="10" customFormat="1" ht="16.5" customHeight="1">
      <c r="A21" s="424"/>
      <c r="B21" s="240"/>
      <c r="C21" s="199" t="s">
        <v>69</v>
      </c>
      <c r="D21" s="241"/>
      <c r="E21" s="191"/>
      <c r="F21" s="277">
        <v>48.72226190750513</v>
      </c>
      <c r="G21" s="120">
        <v>34.966369084016144</v>
      </c>
      <c r="H21" s="120">
        <v>34.37986445386402</v>
      </c>
      <c r="I21" s="121">
        <v>32.297581366129464</v>
      </c>
      <c r="J21" s="121">
        <v>32.18081370850695</v>
      </c>
      <c r="K21" s="122">
        <f>K20/K19*100</f>
        <v>30.922133127234087</v>
      </c>
      <c r="L21" s="18"/>
    </row>
    <row r="22" spans="1:12" s="10" customFormat="1" ht="16.5" customHeight="1">
      <c r="A22" s="424"/>
      <c r="B22" s="239"/>
      <c r="C22" s="175" t="s">
        <v>41</v>
      </c>
      <c r="D22" s="175"/>
      <c r="E22" s="176"/>
      <c r="F22" s="276">
        <v>60</v>
      </c>
      <c r="G22" s="88">
        <v>49</v>
      </c>
      <c r="H22" s="88">
        <v>52</v>
      </c>
      <c r="I22" s="89">
        <v>46</v>
      </c>
      <c r="J22" s="101">
        <v>63</v>
      </c>
      <c r="K22" s="102">
        <v>60</v>
      </c>
      <c r="L22" s="18"/>
    </row>
    <row r="23" spans="1:11" s="38" customFormat="1" ht="16.5" customHeight="1">
      <c r="A23" s="424"/>
      <c r="B23" s="242"/>
      <c r="C23" s="234" t="s">
        <v>70</v>
      </c>
      <c r="D23" s="235"/>
      <c r="E23" s="181"/>
      <c r="F23" s="278">
        <v>0.28376844494892167</v>
      </c>
      <c r="G23" s="123">
        <v>0.34275321768326805</v>
      </c>
      <c r="H23" s="123">
        <v>0.3622178879910839</v>
      </c>
      <c r="I23" s="124">
        <v>0.3441310690506471</v>
      </c>
      <c r="J23" s="124">
        <v>0.45828180693969595</v>
      </c>
      <c r="K23" s="125">
        <f>K22/K20*100</f>
        <v>0.468640162461923</v>
      </c>
    </row>
    <row r="24" spans="1:12" s="10" customFormat="1" ht="16.5" customHeight="1">
      <c r="A24" s="243"/>
      <c r="B24" s="232"/>
      <c r="C24" s="173" t="s">
        <v>72</v>
      </c>
      <c r="D24" s="173"/>
      <c r="E24" s="12"/>
      <c r="F24" s="273"/>
      <c r="G24" s="115"/>
      <c r="H24" s="115"/>
      <c r="I24" s="101">
        <v>28</v>
      </c>
      <c r="J24" s="83">
        <v>48</v>
      </c>
      <c r="K24" s="126">
        <v>42</v>
      </c>
      <c r="L24" s="18"/>
    </row>
    <row r="25" spans="1:12" s="10" customFormat="1" ht="16.5" customHeight="1" thickBot="1">
      <c r="A25" s="243"/>
      <c r="B25" s="236"/>
      <c r="C25" s="192" t="s">
        <v>37</v>
      </c>
      <c r="D25" s="244"/>
      <c r="E25" s="193"/>
      <c r="F25" s="279"/>
      <c r="G25" s="127"/>
      <c r="H25" s="127"/>
      <c r="I25" s="186">
        <v>60.86956521739131</v>
      </c>
      <c r="J25" s="128">
        <v>76.19047619047619</v>
      </c>
      <c r="K25" s="129">
        <f>K24/K22*100</f>
        <v>70</v>
      </c>
      <c r="L25" s="18"/>
    </row>
    <row r="26" spans="1:12" s="10" customFormat="1" ht="16.5" customHeight="1" thickTop="1">
      <c r="A26" s="245"/>
      <c r="B26" s="174"/>
      <c r="C26" s="174" t="s">
        <v>27</v>
      </c>
      <c r="D26" s="174"/>
      <c r="E26" s="55"/>
      <c r="F26" s="280">
        <v>204</v>
      </c>
      <c r="G26" s="130">
        <v>214</v>
      </c>
      <c r="H26" s="130">
        <v>180</v>
      </c>
      <c r="I26" s="131">
        <v>220</v>
      </c>
      <c r="J26" s="86">
        <v>240</v>
      </c>
      <c r="K26" s="87">
        <v>181</v>
      </c>
      <c r="L26" s="18"/>
    </row>
    <row r="27" spans="1:12" s="10" customFormat="1" ht="16.5" customHeight="1">
      <c r="A27" s="425" t="s">
        <v>54</v>
      </c>
      <c r="B27" s="246"/>
      <c r="C27" s="194" t="s">
        <v>42</v>
      </c>
      <c r="D27" s="194"/>
      <c r="E27" s="176"/>
      <c r="F27" s="276">
        <v>178</v>
      </c>
      <c r="G27" s="88">
        <v>200</v>
      </c>
      <c r="H27" s="88">
        <v>166</v>
      </c>
      <c r="I27" s="89">
        <v>208</v>
      </c>
      <c r="J27" s="90">
        <v>214</v>
      </c>
      <c r="K27" s="91">
        <v>167</v>
      </c>
      <c r="L27" s="18"/>
    </row>
    <row r="28" spans="1:12" s="10" customFormat="1" ht="16.5" customHeight="1">
      <c r="A28" s="426"/>
      <c r="B28" s="247"/>
      <c r="C28" s="195" t="s">
        <v>43</v>
      </c>
      <c r="D28" s="195"/>
      <c r="E28" s="198"/>
      <c r="F28" s="281">
        <v>20</v>
      </c>
      <c r="G28" s="132">
        <v>10</v>
      </c>
      <c r="H28" s="132">
        <v>10</v>
      </c>
      <c r="I28" s="133">
        <v>7</v>
      </c>
      <c r="J28" s="134">
        <v>16</v>
      </c>
      <c r="K28" s="135">
        <v>8</v>
      </c>
      <c r="L28" s="18"/>
    </row>
    <row r="29" spans="1:12" s="10" customFormat="1" ht="16.5" customHeight="1" thickBot="1">
      <c r="A29" s="427"/>
      <c r="B29" s="248"/>
      <c r="C29" s="196" t="s">
        <v>44</v>
      </c>
      <c r="D29" s="196"/>
      <c r="E29" s="260"/>
      <c r="F29" s="282">
        <v>6</v>
      </c>
      <c r="G29" s="136">
        <v>4</v>
      </c>
      <c r="H29" s="136">
        <v>4</v>
      </c>
      <c r="I29" s="137">
        <v>5</v>
      </c>
      <c r="J29" s="138">
        <v>10</v>
      </c>
      <c r="K29" s="139">
        <v>6</v>
      </c>
      <c r="L29" s="18"/>
    </row>
    <row r="30" spans="1:12" s="10" customFormat="1" ht="16.5" customHeight="1" thickTop="1">
      <c r="A30" s="228"/>
      <c r="B30" s="173"/>
      <c r="C30" s="173" t="s">
        <v>71</v>
      </c>
      <c r="D30" s="173"/>
      <c r="E30" s="12"/>
      <c r="F30" s="283">
        <v>57.827226986039264</v>
      </c>
      <c r="G30" s="140">
        <v>66.43</v>
      </c>
      <c r="H30" s="140">
        <v>56.4</v>
      </c>
      <c r="I30" s="141">
        <v>69.01960784313725</v>
      </c>
      <c r="J30" s="142">
        <v>74.65147094502542</v>
      </c>
      <c r="K30" s="143">
        <v>57.5</v>
      </c>
      <c r="L30" s="26"/>
    </row>
    <row r="31" spans="1:12" s="10" customFormat="1" ht="16.5" customHeight="1">
      <c r="A31" s="228"/>
      <c r="B31" s="173"/>
      <c r="C31" s="197" t="s">
        <v>45</v>
      </c>
      <c r="D31" s="249"/>
      <c r="E31" s="198"/>
      <c r="F31" s="284">
        <v>33.63</v>
      </c>
      <c r="G31" s="144">
        <v>41.9</v>
      </c>
      <c r="H31" s="144">
        <v>39.7</v>
      </c>
      <c r="I31" s="145">
        <v>54.1</v>
      </c>
      <c r="J31" s="94">
        <v>49.14322200181507</v>
      </c>
      <c r="K31" s="95">
        <v>35.6</v>
      </c>
      <c r="L31" s="26"/>
    </row>
    <row r="32" spans="1:12" s="10" customFormat="1" ht="16.5" customHeight="1">
      <c r="A32" s="250"/>
      <c r="B32" s="188"/>
      <c r="C32" s="199" t="s">
        <v>46</v>
      </c>
      <c r="D32" s="241"/>
      <c r="E32" s="191"/>
      <c r="F32" s="285">
        <v>229.67</v>
      </c>
      <c r="G32" s="146">
        <v>236.4</v>
      </c>
      <c r="H32" s="146">
        <v>167.6</v>
      </c>
      <c r="I32" s="147">
        <v>169.2</v>
      </c>
      <c r="J32" s="148">
        <v>241.1</v>
      </c>
      <c r="K32" s="149">
        <v>197.5</v>
      </c>
      <c r="L32" s="26"/>
    </row>
    <row r="33" spans="1:12" s="10" customFormat="1" ht="16.5" customHeight="1">
      <c r="A33" s="251"/>
      <c r="B33" s="200"/>
      <c r="C33" s="200" t="s">
        <v>28</v>
      </c>
      <c r="D33" s="200"/>
      <c r="E33" s="68"/>
      <c r="F33" s="286">
        <v>83</v>
      </c>
      <c r="G33" s="150">
        <v>181</v>
      </c>
      <c r="H33" s="150">
        <v>208</v>
      </c>
      <c r="I33" s="151">
        <v>239</v>
      </c>
      <c r="J33" s="152">
        <v>292</v>
      </c>
      <c r="K33" s="153">
        <v>295</v>
      </c>
      <c r="L33" s="18"/>
    </row>
    <row r="34" spans="1:12" s="10" customFormat="1" ht="16.5" customHeight="1">
      <c r="A34" s="251"/>
      <c r="B34" s="200"/>
      <c r="C34" s="200" t="s">
        <v>47</v>
      </c>
      <c r="D34" s="200"/>
      <c r="E34" s="68"/>
      <c r="F34" s="286">
        <v>387</v>
      </c>
      <c r="G34" s="150">
        <v>216</v>
      </c>
      <c r="H34" s="150">
        <v>324</v>
      </c>
      <c r="I34" s="151">
        <v>390</v>
      </c>
      <c r="J34" s="116">
        <v>349</v>
      </c>
      <c r="K34" s="117">
        <v>364</v>
      </c>
      <c r="L34" s="18"/>
    </row>
    <row r="35" spans="1:12" s="10" customFormat="1" ht="16.5" customHeight="1" thickBot="1">
      <c r="A35" s="252"/>
      <c r="B35" s="201"/>
      <c r="C35" s="201" t="s">
        <v>48</v>
      </c>
      <c r="D35" s="201"/>
      <c r="E35" s="70"/>
      <c r="F35" s="287">
        <v>277</v>
      </c>
      <c r="G35" s="154">
        <v>582</v>
      </c>
      <c r="H35" s="154">
        <v>558</v>
      </c>
      <c r="I35" s="155">
        <v>645</v>
      </c>
      <c r="J35" s="156">
        <v>967</v>
      </c>
      <c r="K35" s="157">
        <v>1128</v>
      </c>
      <c r="L35" s="18"/>
    </row>
    <row r="36" spans="1:4" s="6" customFormat="1" ht="15" thickTop="1">
      <c r="A36" s="253"/>
      <c r="B36" s="253"/>
      <c r="C36" s="253"/>
      <c r="D36" s="253"/>
    </row>
  </sheetData>
  <mergeCells count="6">
    <mergeCell ref="A19:A23"/>
    <mergeCell ref="A27:A29"/>
    <mergeCell ref="A4:D4"/>
    <mergeCell ref="B14:D14"/>
    <mergeCell ref="A14:A18"/>
    <mergeCell ref="A8:A13"/>
  </mergeCells>
  <printOptions/>
  <pageMargins left="0.57" right="0.43" top="0.41" bottom="0.2" header="0.32" footer="0.2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="75" zoomScaleNormal="75" workbookViewId="0" topLeftCell="A1">
      <selection activeCell="B1" sqref="B1"/>
    </sheetView>
  </sheetViews>
  <sheetFormatPr defaultColWidth="9.00390625" defaultRowHeight="13.5"/>
  <cols>
    <col min="1" max="17" width="9.25390625" style="5" customWidth="1"/>
    <col min="18" max="16384" width="9.00390625" style="5" customWidth="1"/>
  </cols>
  <sheetData>
    <row r="1" ht="32.25" customHeight="1">
      <c r="A1" s="7" t="s">
        <v>106</v>
      </c>
    </row>
    <row r="2" ht="20.25" customHeight="1">
      <c r="A2" s="7"/>
    </row>
    <row r="3" spans="4:5" ht="51.75" customHeight="1">
      <c r="D3" s="6"/>
      <c r="E3" s="6"/>
    </row>
    <row r="4" spans="4:5" ht="51.75" customHeight="1">
      <c r="D4" s="6"/>
      <c r="E4" s="6"/>
    </row>
    <row r="5" ht="51.75" customHeight="1"/>
    <row r="6" ht="51.75" customHeight="1"/>
    <row r="7" ht="51.75" customHeight="1"/>
    <row r="8" ht="60.75" customHeight="1"/>
    <row r="9" ht="51.75" customHeight="1"/>
    <row r="10" ht="51.75" customHeight="1"/>
    <row r="11" ht="51.75" customHeight="1"/>
    <row r="12" ht="51.75" customHeight="1"/>
    <row r="13" ht="51.75" customHeight="1"/>
    <row r="14" ht="42.75" customHeight="1"/>
    <row r="15" ht="42.75" customHeight="1"/>
    <row r="16" ht="42.75" customHeight="1"/>
    <row r="17" ht="42.75" customHeight="1"/>
    <row r="18" ht="42.75" customHeight="1"/>
    <row r="19" ht="42.75" customHeight="1"/>
    <row r="20" ht="42.75" customHeight="1"/>
    <row r="21" ht="42.75" customHeight="1"/>
    <row r="22" ht="42.75" customHeight="1"/>
    <row r="23" ht="42.75" customHeight="1"/>
    <row r="24" ht="42.75" customHeight="1"/>
    <row r="25" ht="45.75" customHeight="1"/>
    <row r="26" ht="48.75" customHeight="1"/>
    <row r="27" ht="48.75" customHeight="1"/>
    <row r="28" ht="48.75" customHeight="1"/>
    <row r="29" ht="48.75" customHeight="1"/>
    <row r="30" ht="32.25" customHeight="1"/>
    <row r="31" ht="32.25" customHeight="1"/>
    <row r="32" ht="32.25" customHeight="1"/>
    <row r="33" ht="32.25" customHeight="1"/>
    <row r="34" ht="32.25" customHeight="1"/>
    <row r="35" ht="32.2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32.25" customHeight="1"/>
    <row r="43" ht="32.25" customHeight="1"/>
    <row r="44" ht="32.25" customHeight="1"/>
    <row r="45" ht="32.25" customHeight="1"/>
    <row r="46" ht="32.25" customHeight="1"/>
    <row r="47" ht="32.25" customHeight="1"/>
    <row r="48" ht="32.25" customHeight="1"/>
    <row r="49" ht="32.25" customHeight="1"/>
    <row r="50" ht="32.25" customHeight="1"/>
    <row r="51" ht="32.25" customHeight="1"/>
    <row r="52" ht="32.25" customHeight="1"/>
    <row r="53" ht="32.25" customHeight="1"/>
    <row r="54" ht="32.25" customHeight="1"/>
    <row r="55" ht="32.25" customHeight="1"/>
    <row r="56" ht="32.25" customHeight="1"/>
    <row r="57" ht="32.25" customHeight="1"/>
    <row r="58" ht="32.25" customHeight="1"/>
    <row r="59" ht="32.25" customHeight="1"/>
    <row r="60" ht="32.25" customHeight="1"/>
    <row r="61" ht="32.25" customHeight="1"/>
    <row r="62" ht="32.25" customHeight="1"/>
    <row r="63" ht="32.25" customHeight="1"/>
    <row r="64" ht="32.25" customHeight="1"/>
    <row r="65" ht="32.25" customHeight="1"/>
    <row r="66" ht="32.25" customHeight="1"/>
    <row r="67" ht="32.25" customHeight="1"/>
    <row r="68" ht="32.25" customHeight="1"/>
    <row r="69" ht="32.25" customHeight="1"/>
    <row r="70" ht="32.25" customHeight="1"/>
    <row r="71" ht="32.25" customHeight="1"/>
    <row r="72" ht="32.25" customHeight="1"/>
    <row r="73" ht="32.25" customHeight="1"/>
    <row r="74" ht="32.25" customHeight="1"/>
    <row r="75" ht="32.25" customHeight="1"/>
    <row r="76" ht="32.25" customHeight="1"/>
    <row r="77" ht="32.25" customHeight="1"/>
    <row r="78" ht="32.25" customHeight="1"/>
    <row r="79" ht="32.25" customHeight="1"/>
    <row r="80" ht="32.25" customHeight="1"/>
    <row r="81" ht="32.25" customHeight="1"/>
    <row r="82" ht="32.25" customHeight="1"/>
    <row r="83" ht="32.25" customHeight="1"/>
    <row r="84" ht="32.25" customHeight="1"/>
  </sheetData>
  <printOptions horizontalCentered="1" verticalCentered="1"/>
  <pageMargins left="0.7874015748031497" right="0.4330708661417323" top="0.7086614173228347" bottom="0.1968503937007874" header="0.5118110236220472" footer="0.7086614173228347"/>
  <pageSetup horizontalDpi="300" verticalDpi="300" orientation="landscape" paperSize="1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7"/>
  <sheetViews>
    <sheetView tabSelected="1" view="pageBreakPreview" zoomScale="60" zoomScaleNormal="65" workbookViewId="0" topLeftCell="A1">
      <selection activeCell="H1" sqref="H1"/>
    </sheetView>
  </sheetViews>
  <sheetFormatPr defaultColWidth="9.00390625" defaultRowHeight="13.5"/>
  <cols>
    <col min="1" max="1" width="7.00390625" style="74" customWidth="1"/>
    <col min="2" max="2" width="6.00390625" style="74" customWidth="1"/>
    <col min="3" max="3" width="15.25390625" style="74" customWidth="1"/>
    <col min="4" max="4" width="15.375" style="74" customWidth="1"/>
    <col min="5" max="5" width="13.625" style="74" customWidth="1"/>
    <col min="6" max="10" width="18.625" style="74" customWidth="1"/>
    <col min="11" max="11" width="18.625" style="76" customWidth="1"/>
    <col min="12" max="12" width="9.50390625" style="74" bestFit="1" customWidth="1"/>
    <col min="13" max="16384" width="9.00390625" style="74" customWidth="1"/>
  </cols>
  <sheetData>
    <row r="1" ht="36" customHeight="1" thickBot="1">
      <c r="A1" s="452" t="s">
        <v>108</v>
      </c>
    </row>
    <row r="2" spans="1:11" s="291" customFormat="1" ht="19.5" customHeight="1" thickBot="1" thickTop="1">
      <c r="A2" s="288"/>
      <c r="B2" s="289"/>
      <c r="C2" s="289"/>
      <c r="D2" s="289"/>
      <c r="E2" s="14"/>
      <c r="F2" s="290" t="str">
        <f>'部会データ編・兼入力用'!F2</f>
        <v>Ｈ５</v>
      </c>
      <c r="G2" s="15" t="str">
        <f>'部会データ編・兼入力用'!G2</f>
        <v>Ｈ１２</v>
      </c>
      <c r="H2" s="15" t="str">
        <f>'部会データ編・兼入力用'!H2</f>
        <v>Ｈ１３</v>
      </c>
      <c r="I2" s="15" t="str">
        <f>'部会データ編・兼入力用'!I2</f>
        <v>Ｈ１４</v>
      </c>
      <c r="J2" s="15" t="str">
        <f>'部会データ編・兼入力用'!J2</f>
        <v>Ｈ１５</v>
      </c>
      <c r="K2" s="203" t="str">
        <f>'部会データ編・兼入力用'!K2</f>
        <v>Ｈ１６</v>
      </c>
    </row>
    <row r="3" spans="1:12" s="291" customFormat="1" ht="19.5" customHeight="1" thickBot="1">
      <c r="A3" s="292"/>
      <c r="B3" s="39"/>
      <c r="C3" s="39" t="s">
        <v>67</v>
      </c>
      <c r="D3" s="39"/>
      <c r="E3" s="11"/>
      <c r="F3" s="293">
        <f>'部会データ編・兼入力用'!F3</f>
        <v>1283271</v>
      </c>
      <c r="G3" s="17">
        <f>'部会データ編・兼入力用'!G3</f>
        <v>1371256</v>
      </c>
      <c r="H3" s="17">
        <f>'部会データ編・兼入力用'!H3</f>
        <v>1376714</v>
      </c>
      <c r="I3" s="17">
        <f>'部会データ編・兼入力用'!I3</f>
        <v>1385455</v>
      </c>
      <c r="J3" s="17">
        <f>'部会データ編・兼入力用'!J3</f>
        <v>1389709</v>
      </c>
      <c r="K3" s="51">
        <f>'部会データ編・兼入力用'!K3</f>
        <v>1349808</v>
      </c>
      <c r="L3" s="294"/>
    </row>
    <row r="4" spans="1:12" s="291" customFormat="1" ht="19.5" customHeight="1" thickBot="1">
      <c r="A4" s="443" t="s">
        <v>65</v>
      </c>
      <c r="B4" s="444"/>
      <c r="C4" s="444"/>
      <c r="D4" s="444"/>
      <c r="E4" s="357"/>
      <c r="F4" s="358">
        <f>'部会データ編・兼入力用'!F4</f>
        <v>787512</v>
      </c>
      <c r="G4" s="359">
        <f>'部会データ編・兼入力用'!G4</f>
        <v>708290</v>
      </c>
      <c r="H4" s="359">
        <f>'部会データ編・兼入力用'!H4</f>
        <v>713490</v>
      </c>
      <c r="I4" s="359">
        <f>'部会データ編・兼入力用'!I4</f>
        <v>714894</v>
      </c>
      <c r="J4" s="359">
        <f>'部会データ編・兼入力用'!J4</f>
        <v>718638</v>
      </c>
      <c r="K4" s="360">
        <f>'部会データ編・兼入力用'!K4</f>
        <v>728284</v>
      </c>
      <c r="L4" s="294"/>
    </row>
    <row r="5" spans="1:12" s="291" customFormat="1" ht="19.5" customHeight="1">
      <c r="A5" s="292"/>
      <c r="B5" s="39" t="s">
        <v>9</v>
      </c>
      <c r="C5" s="39"/>
      <c r="D5" s="39"/>
      <c r="E5" s="11"/>
      <c r="F5" s="293">
        <f>'部会データ編・兼入力用'!F5</f>
        <v>352775</v>
      </c>
      <c r="G5" s="17">
        <f>'部会データ編・兼入力用'!G5</f>
        <v>322185</v>
      </c>
      <c r="H5" s="17">
        <f>'部会データ編・兼入力用'!H5</f>
        <v>319029</v>
      </c>
      <c r="I5" s="17">
        <f>'部会データ編・兼入力用'!I5</f>
        <v>318750</v>
      </c>
      <c r="J5" s="17">
        <f>'部会データ編・兼入力用'!J5</f>
        <v>321494</v>
      </c>
      <c r="K5" s="51">
        <f>'部会データ編・兼入力用'!K5</f>
        <v>314954</v>
      </c>
      <c r="L5" s="294"/>
    </row>
    <row r="6" spans="1:12" s="291" customFormat="1" ht="19.5" customHeight="1">
      <c r="A6" s="366"/>
      <c r="B6" s="158" t="s">
        <v>29</v>
      </c>
      <c r="C6" s="296"/>
      <c r="D6" s="296"/>
      <c r="E6" s="64"/>
      <c r="F6" s="297">
        <f>'部会データ編・兼入力用'!F6</f>
        <v>27.490296281923303</v>
      </c>
      <c r="G6" s="25">
        <f>'部会データ編・兼入力用'!G6</f>
        <v>23.49561278127498</v>
      </c>
      <c r="H6" s="25">
        <f>'部会データ編・兼入力用'!H6</f>
        <v>23.173222615590458</v>
      </c>
      <c r="I6" s="25">
        <f>'部会データ編・兼入力用'!I6</f>
        <v>23.006882215589826</v>
      </c>
      <c r="J6" s="25">
        <f>'部会データ編・兼入力用'!J6</f>
        <v>23.13390789006907</v>
      </c>
      <c r="K6" s="205">
        <f>'部会データ編・兼入力用'!K6</f>
        <v>23.333244431800672</v>
      </c>
      <c r="L6" s="298"/>
    </row>
    <row r="7" spans="1:12" s="291" customFormat="1" ht="19.5" customHeight="1" thickBot="1">
      <c r="A7" s="366"/>
      <c r="B7" s="159" t="s">
        <v>30</v>
      </c>
      <c r="C7" s="299"/>
      <c r="D7" s="299"/>
      <c r="E7" s="11"/>
      <c r="F7" s="300">
        <f>'部会データ編・兼入力用'!F7</f>
        <v>44.79614278893528</v>
      </c>
      <c r="G7" s="27">
        <f>'部会データ編・兼入力用'!G7</f>
        <v>45.48772395487724</v>
      </c>
      <c r="H7" s="27">
        <f>'部会データ編・兼入力用'!H7</f>
        <v>44.71387125257537</v>
      </c>
      <c r="I7" s="27">
        <f>'部会データ編・兼入力用'!I7</f>
        <v>44.587029685519816</v>
      </c>
      <c r="J7" s="27">
        <f>'部会データ編・兼入力用'!J7</f>
        <v>44.736571124822234</v>
      </c>
      <c r="K7" s="206">
        <f>'部会データ編・兼入力用'!K7</f>
        <v>43.24604137946186</v>
      </c>
      <c r="L7" s="298"/>
    </row>
    <row r="8" spans="1:12" s="291" customFormat="1" ht="19.5" customHeight="1">
      <c r="A8" s="445" t="s">
        <v>31</v>
      </c>
      <c r="B8" s="301" t="s">
        <v>32</v>
      </c>
      <c r="C8" s="301"/>
      <c r="D8" s="301"/>
      <c r="E8" s="354"/>
      <c r="F8" s="302">
        <f>'部会データ編・兼入力用'!F8</f>
        <v>498225</v>
      </c>
      <c r="G8" s="28">
        <f>'部会データ編・兼入力用'!G8</f>
        <v>459843</v>
      </c>
      <c r="H8" s="28">
        <f>'部会データ編・兼入力用'!H8</f>
        <v>467894</v>
      </c>
      <c r="I8" s="28">
        <f>'部会データ編・兼入力用'!I8</f>
        <v>472143</v>
      </c>
      <c r="J8" s="28">
        <f>'部会データ編・兼入力用'!J8</f>
        <v>475288</v>
      </c>
      <c r="K8" s="29">
        <f>'部会データ編・兼入力用'!K8</f>
        <v>594654</v>
      </c>
      <c r="L8" s="294"/>
    </row>
    <row r="9" spans="1:12" s="291" customFormat="1" ht="19.5" customHeight="1">
      <c r="A9" s="446"/>
      <c r="B9" s="296" t="s">
        <v>33</v>
      </c>
      <c r="C9" s="296"/>
      <c r="D9" s="296"/>
      <c r="E9" s="24"/>
      <c r="F9" s="303">
        <f>'部会データ編・兼入力用'!F9</f>
        <v>167088</v>
      </c>
      <c r="G9" s="30">
        <f>'部会データ編・兼入力用'!G9</f>
        <v>156530</v>
      </c>
      <c r="H9" s="30">
        <f>'部会データ編・兼入力用'!H9</f>
        <v>155841</v>
      </c>
      <c r="I9" s="30">
        <f>'部会データ編・兼入力用'!I9</f>
        <v>156201</v>
      </c>
      <c r="J9" s="30">
        <f>'部会データ編・兼入力用'!J9</f>
        <v>160696</v>
      </c>
      <c r="K9" s="31">
        <f>'部会データ編・兼入力用'!K9</f>
        <v>230435</v>
      </c>
      <c r="L9" s="294"/>
    </row>
    <row r="10" spans="1:12" s="291" customFormat="1" ht="19.5" customHeight="1" thickBot="1">
      <c r="A10" s="446"/>
      <c r="B10" s="160" t="s">
        <v>30</v>
      </c>
      <c r="C10" s="304"/>
      <c r="D10" s="304"/>
      <c r="E10" s="355"/>
      <c r="F10" s="305">
        <f>'部会データ編・兼入力用'!F10</f>
        <v>33.53665512569622</v>
      </c>
      <c r="G10" s="32">
        <f>'部会データ編・兼入力用'!G10</f>
        <v>34.03987882820876</v>
      </c>
      <c r="H10" s="32">
        <f>'部会データ編・兼入力用'!H10</f>
        <v>33.30690284551629</v>
      </c>
      <c r="I10" s="32">
        <f>'部会データ編・兼入力用'!I10</f>
        <v>33.08340905191859</v>
      </c>
      <c r="J10" s="32">
        <f>'部会データ編・兼入力用'!J10</f>
        <v>33.810237161468415</v>
      </c>
      <c r="K10" s="33">
        <f>'部会データ編・兼入力用'!K10</f>
        <v>38.75110568498656</v>
      </c>
      <c r="L10" s="298"/>
    </row>
    <row r="11" spans="1:12" s="291" customFormat="1" ht="19.5" customHeight="1">
      <c r="A11" s="446"/>
      <c r="B11" s="299" t="s">
        <v>34</v>
      </c>
      <c r="C11" s="299"/>
      <c r="D11" s="299"/>
      <c r="E11" s="11"/>
      <c r="F11" s="302">
        <f>'部会データ編・兼入力用'!F11</f>
        <v>289287</v>
      </c>
      <c r="G11" s="28">
        <f>'部会データ編・兼入力用'!G11</f>
        <v>248447</v>
      </c>
      <c r="H11" s="28">
        <f>'部会データ編・兼入力用'!H11</f>
        <v>245596</v>
      </c>
      <c r="I11" s="28">
        <f>'部会データ編・兼入力用'!I11</f>
        <v>242751</v>
      </c>
      <c r="J11" s="28">
        <f>'部会データ編・兼入力用'!J11</f>
        <v>243350</v>
      </c>
      <c r="K11" s="29">
        <f>'部会データ編・兼入力用'!K11</f>
        <v>133630</v>
      </c>
      <c r="L11" s="294"/>
    </row>
    <row r="12" spans="1:12" s="291" customFormat="1" ht="19.5" customHeight="1">
      <c r="A12" s="446"/>
      <c r="B12" s="296" t="s">
        <v>35</v>
      </c>
      <c r="C12" s="296"/>
      <c r="D12" s="296"/>
      <c r="E12" s="24"/>
      <c r="F12" s="303">
        <f>'部会データ編・兼入力用'!F12</f>
        <v>185687</v>
      </c>
      <c r="G12" s="30">
        <f>'部会データ編・兼入力用'!G12</f>
        <v>165655</v>
      </c>
      <c r="H12" s="30">
        <f>'部会データ編・兼入力用'!H12</f>
        <v>163188</v>
      </c>
      <c r="I12" s="30">
        <f>'部会データ編・兼入力用'!I12</f>
        <v>162549</v>
      </c>
      <c r="J12" s="30">
        <f>'部会データ編・兼入力用'!J12</f>
        <v>160798</v>
      </c>
      <c r="K12" s="31">
        <f>'部会データ編・兼入力用'!K12</f>
        <v>84519</v>
      </c>
      <c r="L12" s="294"/>
    </row>
    <row r="13" spans="1:12" s="291" customFormat="1" ht="19.5" customHeight="1" thickBot="1">
      <c r="A13" s="446"/>
      <c r="B13" s="160" t="s">
        <v>30</v>
      </c>
      <c r="C13" s="160"/>
      <c r="D13" s="160"/>
      <c r="E13" s="355"/>
      <c r="F13" s="306">
        <f>'部会データ編・兼入力用'!F13</f>
        <v>64.18781348626105</v>
      </c>
      <c r="G13" s="34">
        <f>'部会データ編・兼入力用'!G13</f>
        <v>66.67619250785883</v>
      </c>
      <c r="H13" s="34">
        <f>'部会データ編・兼入力用'!H13</f>
        <v>66.44570758481409</v>
      </c>
      <c r="I13" s="34">
        <f>'部会データ編・兼入力用'!I13</f>
        <v>66.9612071628953</v>
      </c>
      <c r="J13" s="34">
        <f>'部会データ編・兼入力用'!J13</f>
        <v>66.07684405177727</v>
      </c>
      <c r="K13" s="35">
        <f>'部会データ編・兼入力用'!K13</f>
        <v>63.248522038464415</v>
      </c>
      <c r="L13" s="298"/>
    </row>
    <row r="14" spans="1:12" s="291" customFormat="1" ht="19.5" customHeight="1" thickBot="1">
      <c r="A14" s="447" t="s">
        <v>50</v>
      </c>
      <c r="B14" s="450" t="s">
        <v>66</v>
      </c>
      <c r="C14" s="451"/>
      <c r="D14" s="451"/>
      <c r="E14" s="356"/>
      <c r="F14" s="307">
        <f>'部会データ編・兼入力用'!F14</f>
        <v>352577</v>
      </c>
      <c r="G14" s="308">
        <f>'部会データ編・兼入力用'!G14</f>
        <v>322185</v>
      </c>
      <c r="H14" s="308">
        <f>'部会データ編・兼入力用'!H14</f>
        <v>318795</v>
      </c>
      <c r="I14" s="308">
        <f>'部会データ編・兼入力用'!I14</f>
        <v>319004</v>
      </c>
      <c r="J14" s="308">
        <f>'部会データ編・兼入力用'!J14</f>
        <v>320649</v>
      </c>
      <c r="K14" s="309">
        <f>'部会データ編・兼入力用'!K14</f>
        <v>313597</v>
      </c>
      <c r="L14" s="298"/>
    </row>
    <row r="15" spans="1:12" s="291" customFormat="1" ht="19.5" customHeight="1">
      <c r="A15" s="448"/>
      <c r="B15" s="310"/>
      <c r="C15" s="36" t="s">
        <v>26</v>
      </c>
      <c r="D15" s="39"/>
      <c r="E15" s="11"/>
      <c r="F15" s="311">
        <f>'部会データ編・兼入力用'!F15</f>
        <v>8140</v>
      </c>
      <c r="G15" s="37">
        <f>'部会データ編・兼入力用'!G15</f>
        <v>10644</v>
      </c>
      <c r="H15" s="37">
        <f>'部会データ編・兼入力用'!H15</f>
        <v>10587</v>
      </c>
      <c r="I15" s="37">
        <f>'部会データ編・兼入力用'!I15</f>
        <v>11093</v>
      </c>
      <c r="J15" s="37">
        <f>'部会データ編・兼入力用'!J15</f>
        <v>11979</v>
      </c>
      <c r="K15" s="207">
        <f>'部会データ編・兼入力用'!K15</f>
        <v>11154</v>
      </c>
      <c r="L15" s="294"/>
    </row>
    <row r="16" spans="1:11" s="317" customFormat="1" ht="19.5" customHeight="1">
      <c r="A16" s="448"/>
      <c r="B16" s="312"/>
      <c r="C16" s="313" t="s">
        <v>68</v>
      </c>
      <c r="D16" s="314"/>
      <c r="E16" s="48"/>
      <c r="F16" s="315">
        <f>'部会データ編・兼入力用'!F16</f>
        <v>2.308715542987773</v>
      </c>
      <c r="G16" s="316">
        <f>'部会データ編・兼入力用'!G16</f>
        <v>3.303691978211276</v>
      </c>
      <c r="H16" s="316">
        <f>'部会データ編・兼入力用'!H16</f>
        <v>3.3209429257046064</v>
      </c>
      <c r="I16" s="316">
        <f>'部会データ編・兼入力用'!I16</f>
        <v>3.4773858635001447</v>
      </c>
      <c r="J16" s="316">
        <f>'部会データ編・兼入力用'!J16</f>
        <v>3.735860707502596</v>
      </c>
      <c r="K16" s="162">
        <f>'部会データ編・兼入力用'!K16</f>
        <v>3.5567942295366346</v>
      </c>
    </row>
    <row r="17" spans="1:12" s="291" customFormat="1" ht="19.5" customHeight="1">
      <c r="A17" s="448"/>
      <c r="B17" s="310"/>
      <c r="C17" s="39" t="s">
        <v>36</v>
      </c>
      <c r="D17" s="39"/>
      <c r="E17" s="11"/>
      <c r="F17" s="351"/>
      <c r="G17" s="40"/>
      <c r="H17" s="40"/>
      <c r="I17" s="364">
        <f>'部会データ編・兼入力用'!I17</f>
        <v>10086</v>
      </c>
      <c r="J17" s="364">
        <f>'部会データ編・兼入力用'!J17</f>
        <v>10959</v>
      </c>
      <c r="K17" s="365">
        <f>'部会データ編・兼入力用'!K17</f>
        <v>10033</v>
      </c>
      <c r="L17" s="294"/>
    </row>
    <row r="18" spans="1:12" s="291" customFormat="1" ht="19.5" customHeight="1" thickBot="1">
      <c r="A18" s="449"/>
      <c r="B18" s="319"/>
      <c r="C18" s="165" t="s">
        <v>37</v>
      </c>
      <c r="D18" s="320"/>
      <c r="E18" s="166"/>
      <c r="F18" s="321"/>
      <c r="G18" s="167"/>
      <c r="H18" s="167"/>
      <c r="I18" s="349">
        <f>'部会データ編・兼入力用'!I18</f>
        <v>90.92220319120166</v>
      </c>
      <c r="J18" s="349">
        <f>'部会データ編・兼入力用'!J18</f>
        <v>91.48509892311544</v>
      </c>
      <c r="K18" s="362">
        <f>'部会データ編・兼入力用'!K18</f>
        <v>89.94979379594764</v>
      </c>
      <c r="L18" s="294"/>
    </row>
    <row r="19" spans="1:12" s="291" customFormat="1" ht="19.5" customHeight="1">
      <c r="A19" s="438" t="s">
        <v>38</v>
      </c>
      <c r="B19" s="322"/>
      <c r="C19" s="163" t="s">
        <v>39</v>
      </c>
      <c r="D19" s="163"/>
      <c r="E19" s="161"/>
      <c r="F19" s="323">
        <f>'部会データ編・兼入力用'!F19</f>
        <v>43397</v>
      </c>
      <c r="G19" s="164">
        <f>'部会データ編・兼入力用'!G19</f>
        <v>40885</v>
      </c>
      <c r="H19" s="164">
        <f>'部会データ編・兼入力用'!H19</f>
        <v>41757</v>
      </c>
      <c r="I19" s="164">
        <f>'部会データ編・兼入力用'!I19</f>
        <v>41387</v>
      </c>
      <c r="J19" s="164">
        <f>'部会データ編・兼入力用'!J19</f>
        <v>42718</v>
      </c>
      <c r="K19" s="208">
        <f>'部会データ編・兼入力用'!K19</f>
        <v>41404</v>
      </c>
      <c r="L19" s="294"/>
    </row>
    <row r="20" spans="1:12" s="291" customFormat="1" ht="19.5" customHeight="1">
      <c r="A20" s="438"/>
      <c r="B20" s="324"/>
      <c r="C20" s="21" t="s">
        <v>40</v>
      </c>
      <c r="D20" s="21"/>
      <c r="E20" s="22"/>
      <c r="F20" s="325">
        <f>'部会データ編・兼入力用'!F20</f>
        <v>21144</v>
      </c>
      <c r="G20" s="23">
        <f>'部会データ編・兼入力用'!G20</f>
        <v>14296</v>
      </c>
      <c r="H20" s="23">
        <f>'部会データ編・兼入力用'!H20</f>
        <v>14356</v>
      </c>
      <c r="I20" s="23">
        <f>'部会データ編・兼入力用'!I20</f>
        <v>13367</v>
      </c>
      <c r="J20" s="23">
        <f>'部会データ編・兼入力用'!J20</f>
        <v>13747</v>
      </c>
      <c r="K20" s="204">
        <f>'部会データ編・兼入力用'!K20</f>
        <v>12803</v>
      </c>
      <c r="L20" s="294"/>
    </row>
    <row r="21" spans="1:12" s="291" customFormat="1" ht="19.5" customHeight="1">
      <c r="A21" s="438"/>
      <c r="B21" s="326"/>
      <c r="C21" s="41" t="s">
        <v>69</v>
      </c>
      <c r="D21" s="327"/>
      <c r="E21" s="42"/>
      <c r="F21" s="328">
        <f>'部会データ編・兼入力用'!F21</f>
        <v>48.72226190750513</v>
      </c>
      <c r="G21" s="46">
        <f>'部会データ編・兼入力用'!G21</f>
        <v>34.966369084016144</v>
      </c>
      <c r="H21" s="46">
        <f>'部会データ編・兼入力用'!H21</f>
        <v>34.37986445386402</v>
      </c>
      <c r="I21" s="46">
        <f>'部会データ編・兼入力用'!I21</f>
        <v>32.297581366129464</v>
      </c>
      <c r="J21" s="46">
        <f>'部会データ編・兼入力用'!J21</f>
        <v>32.18081370850695</v>
      </c>
      <c r="K21" s="47">
        <f>'部会データ編・兼入力用'!K21</f>
        <v>30.922133127234087</v>
      </c>
      <c r="L21" s="294"/>
    </row>
    <row r="22" spans="1:12" s="291" customFormat="1" ht="19.5" customHeight="1">
      <c r="A22" s="438"/>
      <c r="B22" s="324"/>
      <c r="C22" s="21" t="s">
        <v>41</v>
      </c>
      <c r="D22" s="21"/>
      <c r="E22" s="22"/>
      <c r="F22" s="325">
        <f>'部会データ編・兼入力用'!F22</f>
        <v>60</v>
      </c>
      <c r="G22" s="23">
        <f>'部会データ編・兼入力用'!G22</f>
        <v>49</v>
      </c>
      <c r="H22" s="23">
        <f>'部会データ編・兼入力用'!H22</f>
        <v>52</v>
      </c>
      <c r="I22" s="23">
        <f>'部会データ編・兼入力用'!I22</f>
        <v>46</v>
      </c>
      <c r="J22" s="23">
        <f>'部会データ編・兼入力用'!J22</f>
        <v>63</v>
      </c>
      <c r="K22" s="204">
        <f>'部会データ編・兼入力用'!K22</f>
        <v>60</v>
      </c>
      <c r="L22" s="294"/>
    </row>
    <row r="23" spans="1:11" s="317" customFormat="1" ht="19.5" customHeight="1">
      <c r="A23" s="438"/>
      <c r="B23" s="329"/>
      <c r="C23" s="313" t="s">
        <v>70</v>
      </c>
      <c r="D23" s="314"/>
      <c r="E23" s="48"/>
      <c r="F23" s="330">
        <f>'部会データ編・兼入力用'!F23</f>
        <v>0.28376844494892167</v>
      </c>
      <c r="G23" s="49">
        <f>'部会データ編・兼入力用'!G23</f>
        <v>0.34275321768326805</v>
      </c>
      <c r="H23" s="49">
        <f>'部会データ編・兼入力用'!H23</f>
        <v>0.3622178879910839</v>
      </c>
      <c r="I23" s="49">
        <f>'部会データ編・兼入力用'!I23</f>
        <v>0.3441310690506471</v>
      </c>
      <c r="J23" s="49">
        <f>'部会データ編・兼入力用'!J23</f>
        <v>0.45828180693969595</v>
      </c>
      <c r="K23" s="50">
        <f>'部会データ編・兼入力用'!K23</f>
        <v>0.468640162461923</v>
      </c>
    </row>
    <row r="24" spans="1:12" s="291" customFormat="1" ht="19.5" customHeight="1">
      <c r="A24" s="331"/>
      <c r="B24" s="310"/>
      <c r="C24" s="39" t="s">
        <v>72</v>
      </c>
      <c r="D24" s="39"/>
      <c r="E24" s="11"/>
      <c r="F24" s="318"/>
      <c r="G24" s="43"/>
      <c r="H24" s="43"/>
      <c r="I24" s="348">
        <f>'部会データ編・兼入力用'!I24</f>
        <v>28</v>
      </c>
      <c r="J24" s="348">
        <f>'部会データ編・兼入力用'!J24</f>
        <v>48</v>
      </c>
      <c r="K24" s="361">
        <f>'部会データ編・兼入力用'!K24</f>
        <v>42</v>
      </c>
      <c r="L24" s="294"/>
    </row>
    <row r="25" spans="1:12" s="291" customFormat="1" ht="19.5" customHeight="1" thickBot="1">
      <c r="A25" s="331"/>
      <c r="B25" s="319"/>
      <c r="C25" s="52" t="s">
        <v>37</v>
      </c>
      <c r="D25" s="332"/>
      <c r="E25" s="53"/>
      <c r="F25" s="352"/>
      <c r="G25" s="54"/>
      <c r="H25" s="54"/>
      <c r="I25" s="350">
        <f>'部会データ編・兼入力用'!I25</f>
        <v>60.86956521739131</v>
      </c>
      <c r="J25" s="350">
        <f>'部会データ編・兼入力用'!J25</f>
        <v>76.19047619047619</v>
      </c>
      <c r="K25" s="363">
        <f>'部会データ編・兼入力用'!K25</f>
        <v>70</v>
      </c>
      <c r="L25" s="294"/>
    </row>
    <row r="26" spans="1:12" s="291" customFormat="1" ht="19.5" customHeight="1" thickTop="1">
      <c r="A26" s="333"/>
      <c r="B26" s="19"/>
      <c r="C26" s="19" t="s">
        <v>27</v>
      </c>
      <c r="D26" s="19"/>
      <c r="E26" s="20"/>
      <c r="F26" s="295">
        <f>'部会データ編・兼入力用'!F26</f>
        <v>204</v>
      </c>
      <c r="G26" s="56">
        <f>'部会データ編・兼入力用'!G26</f>
        <v>214</v>
      </c>
      <c r="H26" s="56">
        <f>'部会データ編・兼入力用'!H26</f>
        <v>180</v>
      </c>
      <c r="I26" s="56">
        <f>'部会データ編・兼入力用'!I26</f>
        <v>220</v>
      </c>
      <c r="J26" s="56">
        <f>'部会データ編・兼入力用'!J26</f>
        <v>240</v>
      </c>
      <c r="K26" s="209">
        <f>'部会データ編・兼入力用'!K26</f>
        <v>181</v>
      </c>
      <c r="L26" s="294"/>
    </row>
    <row r="27" spans="1:12" s="291" customFormat="1" ht="19.5" customHeight="1">
      <c r="A27" s="439" t="s">
        <v>54</v>
      </c>
      <c r="B27" s="334"/>
      <c r="C27" s="57" t="s">
        <v>42</v>
      </c>
      <c r="D27" s="57"/>
      <c r="E27" s="22"/>
      <c r="F27" s="325">
        <f>'部会データ編・兼入力用'!F27</f>
        <v>178</v>
      </c>
      <c r="G27" s="23">
        <f>'部会データ編・兼入力用'!G27</f>
        <v>200</v>
      </c>
      <c r="H27" s="23">
        <f>'部会データ編・兼入力用'!H27</f>
        <v>166</v>
      </c>
      <c r="I27" s="23">
        <f>'部会データ編・兼入力用'!I27</f>
        <v>208</v>
      </c>
      <c r="J27" s="23">
        <f>'部会データ編・兼入力用'!J27</f>
        <v>214</v>
      </c>
      <c r="K27" s="204">
        <f>'部会データ編・兼入力用'!K27</f>
        <v>167</v>
      </c>
      <c r="L27" s="294"/>
    </row>
    <row r="28" spans="1:12" s="291" customFormat="1" ht="19.5" customHeight="1">
      <c r="A28" s="440"/>
      <c r="B28" s="335"/>
      <c r="C28" s="58" t="s">
        <v>43</v>
      </c>
      <c r="D28" s="58"/>
      <c r="E28" s="64"/>
      <c r="F28" s="336">
        <f>'部会データ編・兼入力用'!F28</f>
        <v>20</v>
      </c>
      <c r="G28" s="59">
        <f>'部会データ編・兼入力用'!G28</f>
        <v>10</v>
      </c>
      <c r="H28" s="59">
        <f>'部会データ編・兼入力用'!H28</f>
        <v>10</v>
      </c>
      <c r="I28" s="59">
        <f>'部会データ編・兼入力用'!I28</f>
        <v>7</v>
      </c>
      <c r="J28" s="59">
        <f>'部会データ編・兼入力用'!J28</f>
        <v>16</v>
      </c>
      <c r="K28" s="210">
        <f>'部会データ編・兼入力用'!K28</f>
        <v>8</v>
      </c>
      <c r="L28" s="294"/>
    </row>
    <row r="29" spans="1:12" s="291" customFormat="1" ht="19.5" customHeight="1" thickBot="1">
      <c r="A29" s="441"/>
      <c r="B29" s="337"/>
      <c r="C29" s="60" t="s">
        <v>44</v>
      </c>
      <c r="D29" s="60"/>
      <c r="E29" s="338"/>
      <c r="F29" s="339">
        <f>'部会データ編・兼入力用'!F29</f>
        <v>6</v>
      </c>
      <c r="G29" s="61">
        <f>'部会データ編・兼入力用'!G29</f>
        <v>4</v>
      </c>
      <c r="H29" s="61">
        <f>'部会データ編・兼入力用'!H29</f>
        <v>4</v>
      </c>
      <c r="I29" s="61">
        <f>'部会データ編・兼入力用'!I29</f>
        <v>5</v>
      </c>
      <c r="J29" s="61">
        <f>'部会データ編・兼入力用'!J29</f>
        <v>10</v>
      </c>
      <c r="K29" s="211">
        <f>'部会データ編・兼入力用'!K29</f>
        <v>6</v>
      </c>
      <c r="L29" s="294"/>
    </row>
    <row r="30" spans="1:12" s="291" customFormat="1" ht="19.5" customHeight="1" thickTop="1">
      <c r="A30" s="292"/>
      <c r="B30" s="39"/>
      <c r="C30" s="39" t="s">
        <v>71</v>
      </c>
      <c r="D30" s="39"/>
      <c r="E30" s="11"/>
      <c r="F30" s="340">
        <f>'部会データ編・兼入力用'!F30</f>
        <v>57.827226986039264</v>
      </c>
      <c r="G30" s="62">
        <f>'部会データ編・兼入力用'!G30</f>
        <v>66.43</v>
      </c>
      <c r="H30" s="62">
        <f>'部会データ編・兼入力用'!H30</f>
        <v>56.4</v>
      </c>
      <c r="I30" s="62">
        <f>'部会データ編・兼入力用'!I30</f>
        <v>69.01960784313725</v>
      </c>
      <c r="J30" s="62">
        <f>'部会データ編・兼入力用'!J30</f>
        <v>74.65147094502542</v>
      </c>
      <c r="K30" s="212">
        <f>'部会データ編・兼入力用'!K30</f>
        <v>57.5</v>
      </c>
      <c r="L30" s="298"/>
    </row>
    <row r="31" spans="1:12" s="291" customFormat="1" ht="19.5" customHeight="1">
      <c r="A31" s="292"/>
      <c r="B31" s="39"/>
      <c r="C31" s="63" t="s">
        <v>45</v>
      </c>
      <c r="D31" s="341"/>
      <c r="E31" s="64"/>
      <c r="F31" s="342">
        <f>'部会データ編・兼入力用'!F31</f>
        <v>33.63</v>
      </c>
      <c r="G31" s="65">
        <f>'部会データ編・兼入力用'!G31</f>
        <v>41.9</v>
      </c>
      <c r="H31" s="65">
        <f>'部会データ編・兼入力用'!H31</f>
        <v>39.7</v>
      </c>
      <c r="I31" s="65">
        <f>'部会データ編・兼入力用'!I31</f>
        <v>54.1</v>
      </c>
      <c r="J31" s="65">
        <f>'部会データ編・兼入力用'!J31</f>
        <v>49.14322200181507</v>
      </c>
      <c r="K31" s="213">
        <f>'部会データ編・兼入力用'!K31</f>
        <v>35.6</v>
      </c>
      <c r="L31" s="298"/>
    </row>
    <row r="32" spans="1:12" s="291" customFormat="1" ht="19.5" customHeight="1">
      <c r="A32" s="343"/>
      <c r="B32" s="163"/>
      <c r="C32" s="41" t="s">
        <v>46</v>
      </c>
      <c r="D32" s="327"/>
      <c r="E32" s="42"/>
      <c r="F32" s="344">
        <f>'部会データ編・兼入力用'!F32</f>
        <v>229.67</v>
      </c>
      <c r="G32" s="67">
        <f>'部会データ編・兼入力用'!G32</f>
        <v>236.4</v>
      </c>
      <c r="H32" s="67">
        <f>'部会データ編・兼入力用'!H32</f>
        <v>167.6</v>
      </c>
      <c r="I32" s="67">
        <f>'部会データ編・兼入力用'!I32</f>
        <v>169.2</v>
      </c>
      <c r="J32" s="67">
        <f>'部会データ編・兼入力用'!J32</f>
        <v>241.1</v>
      </c>
      <c r="K32" s="214">
        <f>'部会データ編・兼入力用'!K32</f>
        <v>197.5</v>
      </c>
      <c r="L32" s="298"/>
    </row>
    <row r="33" spans="1:12" s="291" customFormat="1" ht="19.5" customHeight="1">
      <c r="A33" s="345"/>
      <c r="B33" s="44"/>
      <c r="C33" s="44" t="s">
        <v>28</v>
      </c>
      <c r="D33" s="44"/>
      <c r="E33" s="45"/>
      <c r="F33" s="353">
        <f>'部会データ編・兼入力用'!F33</f>
        <v>83</v>
      </c>
      <c r="G33" s="69">
        <f>'部会データ編・兼入力用'!G33</f>
        <v>181</v>
      </c>
      <c r="H33" s="69">
        <f>'部会データ編・兼入力用'!H33</f>
        <v>208</v>
      </c>
      <c r="I33" s="69">
        <f>'部会データ編・兼入力用'!I33</f>
        <v>239</v>
      </c>
      <c r="J33" s="69">
        <f>'部会データ編・兼入力用'!J33</f>
        <v>292</v>
      </c>
      <c r="K33" s="215">
        <f>'部会データ編・兼入力用'!K33</f>
        <v>295</v>
      </c>
      <c r="L33" s="294"/>
    </row>
    <row r="34" spans="1:12" s="291" customFormat="1" ht="19.5" customHeight="1">
      <c r="A34" s="345"/>
      <c r="B34" s="44"/>
      <c r="C34" s="44" t="s">
        <v>47</v>
      </c>
      <c r="D34" s="44"/>
      <c r="E34" s="45"/>
      <c r="F34" s="353">
        <f>'部会データ編・兼入力用'!F34</f>
        <v>387</v>
      </c>
      <c r="G34" s="69">
        <f>'部会データ編・兼入力用'!G34</f>
        <v>216</v>
      </c>
      <c r="H34" s="69">
        <f>'部会データ編・兼入力用'!H34</f>
        <v>324</v>
      </c>
      <c r="I34" s="69">
        <f>'部会データ編・兼入力用'!I34</f>
        <v>390</v>
      </c>
      <c r="J34" s="69">
        <f>'部会データ編・兼入力用'!J34</f>
        <v>349</v>
      </c>
      <c r="K34" s="215">
        <f>'部会データ編・兼入力用'!K34</f>
        <v>364</v>
      </c>
      <c r="L34" s="294"/>
    </row>
    <row r="35" spans="1:12" s="291" customFormat="1" ht="19.5" customHeight="1" thickBot="1">
      <c r="A35" s="346"/>
      <c r="B35" s="71"/>
      <c r="C35" s="71" t="s">
        <v>48</v>
      </c>
      <c r="D35" s="71"/>
      <c r="E35" s="72"/>
      <c r="F35" s="347">
        <f>'部会データ編・兼入力用'!F35</f>
        <v>277</v>
      </c>
      <c r="G35" s="73">
        <f>'部会データ編・兼入力用'!G35</f>
        <v>582</v>
      </c>
      <c r="H35" s="73">
        <f>'部会データ編・兼入力用'!H35</f>
        <v>558</v>
      </c>
      <c r="I35" s="73">
        <f>'部会データ編・兼入力用'!I35</f>
        <v>645</v>
      </c>
      <c r="J35" s="73">
        <f>'部会データ編・兼入力用'!J35</f>
        <v>967</v>
      </c>
      <c r="K35" s="216">
        <f>'部会データ編・兼入力用'!K35</f>
        <v>1128</v>
      </c>
      <c r="L35" s="294"/>
    </row>
    <row r="36" ht="16.5" thickTop="1"/>
    <row r="44" ht="15.75">
      <c r="I44" s="77"/>
    </row>
    <row r="70" ht="15.75">
      <c r="K70" s="74"/>
    </row>
    <row r="71" ht="15.75">
      <c r="K71" s="74"/>
    </row>
    <row r="72" ht="15.75">
      <c r="K72" s="74"/>
    </row>
    <row r="73" ht="15.75">
      <c r="K73" s="74"/>
    </row>
    <row r="74" spans="8:11" ht="15.75">
      <c r="H74" s="168" t="s">
        <v>53</v>
      </c>
      <c r="K74" s="74"/>
    </row>
    <row r="75" spans="8:11" ht="15.75">
      <c r="H75" s="78" t="s">
        <v>52</v>
      </c>
      <c r="I75" s="76"/>
      <c r="K75" s="74"/>
    </row>
    <row r="76" spans="8:11" ht="15.75">
      <c r="H76" s="80" t="s">
        <v>90</v>
      </c>
      <c r="I76" s="76"/>
      <c r="K76" s="74"/>
    </row>
    <row r="77" spans="8:11" ht="15.75">
      <c r="H77" s="80" t="s">
        <v>56</v>
      </c>
      <c r="I77" s="79"/>
      <c r="J77" s="79"/>
      <c r="K77" s="79"/>
    </row>
    <row r="78" spans="7:12" ht="15.75">
      <c r="G78" s="79"/>
      <c r="H78" s="78" t="s">
        <v>55</v>
      </c>
      <c r="I78" s="79"/>
      <c r="J78" s="79"/>
      <c r="K78" s="79"/>
      <c r="L78" s="79"/>
    </row>
    <row r="79" spans="8:11" ht="15.75">
      <c r="H79" s="79" t="s">
        <v>51</v>
      </c>
      <c r="I79" s="79"/>
      <c r="J79" s="79"/>
      <c r="K79" s="79"/>
    </row>
    <row r="80" spans="8:11" ht="15.75">
      <c r="H80" s="78" t="s">
        <v>49</v>
      </c>
      <c r="I80" s="81"/>
      <c r="J80" s="79"/>
      <c r="K80" s="79"/>
    </row>
    <row r="81" spans="7:11" ht="17.25" customHeight="1">
      <c r="G81" s="79"/>
      <c r="H81" s="442" t="s">
        <v>97</v>
      </c>
      <c r="I81" s="442"/>
      <c r="J81" s="442"/>
      <c r="K81" s="442"/>
    </row>
    <row r="82" spans="7:12" ht="15.75">
      <c r="G82" s="79"/>
      <c r="H82" s="442"/>
      <c r="I82" s="442"/>
      <c r="J82" s="442"/>
      <c r="K82" s="442"/>
      <c r="L82" s="79"/>
    </row>
    <row r="83" spans="7:12" ht="15.75">
      <c r="G83" s="79"/>
      <c r="H83" s="442"/>
      <c r="I83" s="442"/>
      <c r="J83" s="442"/>
      <c r="K83" s="442"/>
      <c r="L83" s="79"/>
    </row>
    <row r="84" spans="7:12" ht="15.75">
      <c r="G84" s="79"/>
      <c r="H84" s="442"/>
      <c r="I84" s="442"/>
      <c r="J84" s="442"/>
      <c r="K84" s="442"/>
      <c r="L84" s="79"/>
    </row>
    <row r="85" spans="7:12" ht="15.75">
      <c r="G85" s="79"/>
      <c r="H85" s="442"/>
      <c r="I85" s="442"/>
      <c r="J85" s="442"/>
      <c r="K85" s="442"/>
      <c r="L85" s="79"/>
    </row>
    <row r="86" spans="8:12" ht="15.75">
      <c r="H86" s="442"/>
      <c r="I86" s="442"/>
      <c r="J86" s="442"/>
      <c r="K86" s="442"/>
      <c r="L86" s="79"/>
    </row>
    <row r="87" spans="7:12" ht="15.75">
      <c r="G87" s="79"/>
      <c r="H87" s="442"/>
      <c r="I87" s="442"/>
      <c r="J87" s="442"/>
      <c r="K87" s="442"/>
      <c r="L87" s="79"/>
    </row>
  </sheetData>
  <mergeCells count="7">
    <mergeCell ref="A19:A23"/>
    <mergeCell ref="A27:A29"/>
    <mergeCell ref="H81:K87"/>
    <mergeCell ref="A4:D4"/>
    <mergeCell ref="A8:A13"/>
    <mergeCell ref="A14:A18"/>
    <mergeCell ref="B14:D14"/>
  </mergeCells>
  <printOptions/>
  <pageMargins left="0.5905511811023623" right="0.5905511811023623" top="0.7874015748031497" bottom="0.3" header="0.5118110236220472" footer="0.23"/>
  <pageSetup orientation="portrait" paperSize="9" scale="53" r:id="rId2"/>
  <headerFooter alignWithMargins="0">
    <oddHeader>&amp;L&amp;"ＭＳ ゴシック,太字"&amp;28４　肺がん検診</oddHeader>
  </headerFooter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t040240j</cp:lastModifiedBy>
  <cp:lastPrinted>2006-03-16T01:35:59Z</cp:lastPrinted>
  <dcterms:created xsi:type="dcterms:W3CDTF">1997-01-08T22:48:59Z</dcterms:created>
  <dcterms:modified xsi:type="dcterms:W3CDTF">2006-03-16T01:36:39Z</dcterms:modified>
  <cp:category/>
  <cp:version/>
  <cp:contentType/>
  <cp:contentStatus/>
</cp:coreProperties>
</file>