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4530" windowWidth="11700" windowHeight="3195" activeTab="1"/>
  </bookViews>
  <sheets>
    <sheet name="市町村別" sheetId="1" r:id="rId1"/>
    <sheet name="年齢階級別" sheetId="2" r:id="rId2"/>
  </sheets>
  <externalReferences>
    <externalReference r:id="rId5"/>
  </externalReferences>
  <definedNames>
    <definedName name="_xlnm.Print_Area" localSheetId="1">'年齢階級別'!$A$1:$U$24</definedName>
    <definedName name="_xlnm.Print_Titles" localSheetId="0">'市町村別'!$1:$6</definedName>
    <definedName name="_xlnm.Print_Titles" localSheetId="1">'年齢階級別'!$1:$1</definedName>
    <definedName name="Q_アクセス_子宮_10">#REF!</definedName>
    <definedName name="Q_アクセス_体部_市町村集計">#REF!</definedName>
    <definedName name="Q_アクセス_年度">#REF!</definedName>
  </definedNames>
  <calcPr fullCalcOnLoad="1"/>
</workbook>
</file>

<file path=xl/comments2.xml><?xml version="1.0" encoding="utf-8"?>
<comments xmlns="http://schemas.openxmlformats.org/spreadsheetml/2006/main">
  <authors>
    <author>新潟県</author>
  </authors>
  <commentList>
    <comment ref="H5" authorId="0">
      <text>
        <r>
          <rPr>
            <sz val="9"/>
            <rFont val="ＭＳ Ｐゴシック"/>
            <family val="3"/>
          </rPr>
          <t xml:space="preserve">
要精検者数に含め、かつ、精検未受診者にカウントする</t>
        </r>
      </text>
    </comment>
  </commentList>
</comments>
</file>

<file path=xl/sharedStrings.xml><?xml version="1.0" encoding="utf-8"?>
<sst xmlns="http://schemas.openxmlformats.org/spreadsheetml/2006/main" count="112" uniqueCount="98">
  <si>
    <t>２０歳以上</t>
  </si>
  <si>
    <t>　精　　検　　結　　果</t>
  </si>
  <si>
    <t>要精検率</t>
  </si>
  <si>
    <t>精検受診率</t>
  </si>
  <si>
    <t>がん発見率</t>
  </si>
  <si>
    <t>陽性反応的中度</t>
  </si>
  <si>
    <t>受診者数</t>
  </si>
  <si>
    <t xml:space="preserve">   区    分</t>
  </si>
  <si>
    <t>実施件数</t>
  </si>
  <si>
    <t>疑 陽 性</t>
  </si>
  <si>
    <t>異常なし</t>
  </si>
  <si>
    <t>体 が ん</t>
  </si>
  <si>
    <t>その他</t>
  </si>
  <si>
    <t>県　計</t>
  </si>
  <si>
    <t>市　計</t>
  </si>
  <si>
    <t>町村計</t>
  </si>
  <si>
    <t>村上保健所管内計</t>
  </si>
  <si>
    <t>村上市</t>
  </si>
  <si>
    <t>関川村</t>
  </si>
  <si>
    <t>粟島浦村</t>
  </si>
  <si>
    <t>新発田保健所管内計</t>
  </si>
  <si>
    <t>新発田市</t>
  </si>
  <si>
    <t>阿賀野市</t>
  </si>
  <si>
    <t>胎内市</t>
  </si>
  <si>
    <t>聖籠町</t>
  </si>
  <si>
    <t>新津保健所管内計</t>
  </si>
  <si>
    <t>五泉市</t>
  </si>
  <si>
    <t>阿賀町</t>
  </si>
  <si>
    <t>三条保健所管内計</t>
  </si>
  <si>
    <t>三条市</t>
  </si>
  <si>
    <t>燕市</t>
  </si>
  <si>
    <t>加茂市</t>
  </si>
  <si>
    <t>田上町</t>
  </si>
  <si>
    <t>弥彦村</t>
  </si>
  <si>
    <t>長岡保健所管内計</t>
  </si>
  <si>
    <t>長岡市</t>
  </si>
  <si>
    <t>見附市</t>
  </si>
  <si>
    <t>出雲崎町</t>
  </si>
  <si>
    <t>魚沼保健所管内計</t>
  </si>
  <si>
    <t>小千谷市</t>
  </si>
  <si>
    <t>魚沼市</t>
  </si>
  <si>
    <t>南魚沼保健所管内計</t>
  </si>
  <si>
    <t>南魚沼市</t>
  </si>
  <si>
    <t>湯沢町</t>
  </si>
  <si>
    <t>十日町保健所管内計</t>
  </si>
  <si>
    <t>十日町市</t>
  </si>
  <si>
    <t>津南町</t>
  </si>
  <si>
    <t>柏崎保健所管内計</t>
  </si>
  <si>
    <t>柏崎市</t>
  </si>
  <si>
    <t>刈羽村</t>
  </si>
  <si>
    <t>上越保健所管内計</t>
  </si>
  <si>
    <t>上越市</t>
  </si>
  <si>
    <t>妙高市</t>
  </si>
  <si>
    <t>糸魚川保健所管内計</t>
  </si>
  <si>
    <t>糸魚川市</t>
  </si>
  <si>
    <t>佐渡保健所管内計</t>
  </si>
  <si>
    <t>佐渡市</t>
  </si>
  <si>
    <t>新潟市保健所計</t>
  </si>
  <si>
    <t>新潟市</t>
  </si>
  <si>
    <t>子宮がん検診（体部）結果報告（市町村別集計表）</t>
  </si>
  <si>
    <t>判定不能</t>
  </si>
  <si>
    <t>原発性
がん
（再掲）</t>
  </si>
  <si>
    <t>子宮がん検診（体部）結果報告（年齢階級別集計表）</t>
  </si>
  <si>
    <t xml:space="preserve"> 区   分</t>
  </si>
  <si>
    <t>要精検者数</t>
  </si>
  <si>
    <t>精検受診者数</t>
  </si>
  <si>
    <t>陰  性</t>
  </si>
  <si>
    <t>陽  性</t>
  </si>
  <si>
    <t>体がん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</si>
  <si>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</si>
  <si>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</si>
  <si>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</si>
  <si>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</si>
  <si>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</si>
  <si>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</si>
  <si>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</si>
  <si>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</si>
  <si>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</si>
  <si>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</si>
  <si>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</si>
  <si>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</si>
  <si>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80歳-</t>
  </si>
  <si>
    <t>計</t>
  </si>
  <si>
    <t>細       胞       診</t>
  </si>
  <si>
    <t>要精検者数</t>
  </si>
  <si>
    <t>精検受診者数</t>
  </si>
  <si>
    <t>精検未受診者</t>
  </si>
  <si>
    <t>精検結果未把握</t>
  </si>
  <si>
    <t>陰　性</t>
  </si>
  <si>
    <t>疑陽性</t>
  </si>
  <si>
    <t>陽　性</t>
  </si>
  <si>
    <t xml:space="preserve"> 内　膜
増殖症</t>
  </si>
  <si>
    <t>-</t>
  </si>
  <si>
    <t>細       胞       診</t>
  </si>
  <si>
    <t>精　　検　　結　　果</t>
  </si>
  <si>
    <t>精検未受診者</t>
  </si>
  <si>
    <t>内　膜
増殖症</t>
  </si>
  <si>
    <t>20歳未満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</si>
</sst>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.0_ "/>
    <numFmt numFmtId="179" formatCode="#,##0_ ;[Red]\-#,##0\ "/>
    <numFmt numFmtId="180" formatCode="#,##0.0_);[Red]\(#,##0.0\)"/>
    <numFmt numFmtId="181" formatCode="#,##0.00_);[Red]\(#,##0.00\)"/>
    <numFmt numFmtId="182" formatCode="0.00_);[Red]\(0.00\)"/>
    <numFmt numFmtId="183" formatCode="#,##0;\-#,##0;\-"/>
    <numFmt numFmtId="184" formatCode="[$-411]&quot;（&quot;ggge&quot;年&quot;m&quot;月末現在）&quot;"/>
    <numFmt numFmtId="185" formatCode="[$-411]&quot;　　　&quot;gggee&quot;年&quot;&quot;度&quot;"/>
    <numFmt numFmtId="186" formatCode="[$-411]&quot;　　　　　　&quot;gggee&quot;年&quot;&quot;度&quot;"/>
    <numFmt numFmtId="187" formatCode="#,##0.0;\-#,##0.0;\-"/>
    <numFmt numFmtId="188" formatCode="[$-411]&quot;　&quot;gggee&quot;年&quot;&quot;度&quot;"/>
    <numFmt numFmtId="189" formatCode="[$-411]&quot;　　&quot;gggee&quot;年&quot;&quot;度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3.5"/>
      <name val="FixedSys"/>
      <family val="0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22"/>
      <color indexed="10"/>
      <name val="HGP創英角ｺﾞｼｯｸUB"/>
      <family val="3"/>
    </font>
    <font>
      <b/>
      <sz val="14"/>
      <name val="ＭＳ Ｐゴシック"/>
      <family val="3"/>
    </font>
    <font>
      <sz val="20"/>
      <color indexed="10"/>
      <name val="HGP創英角ｺﾞｼｯｸUB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2" fillId="0" borderId="0">
      <alignment/>
      <protection/>
    </xf>
    <xf numFmtId="0" fontId="44" fillId="31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38" fontId="4" fillId="0" borderId="0" xfId="48" applyFont="1" applyFill="1" applyAlignment="1" applyProtection="1">
      <alignment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0" xfId="0" applyFont="1" applyAlignment="1">
      <alignment vertical="center"/>
    </xf>
    <xf numFmtId="187" fontId="3" fillId="0" borderId="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181" fontId="0" fillId="0" borderId="0" xfId="0" applyNumberFormat="1" applyFont="1" applyFill="1" applyAlignment="1">
      <alignment vertical="top"/>
    </xf>
    <xf numFmtId="180" fontId="0" fillId="0" borderId="0" xfId="0" applyNumberFormat="1" applyFont="1" applyFill="1" applyAlignment="1">
      <alignment vertical="top"/>
    </xf>
    <xf numFmtId="180" fontId="7" fillId="0" borderId="0" xfId="0" applyNumberFormat="1" applyFont="1" applyFill="1" applyAlignment="1">
      <alignment horizontal="right" vertical="top"/>
    </xf>
    <xf numFmtId="38" fontId="0" fillId="0" borderId="0" xfId="48" applyFont="1" applyFill="1" applyAlignment="1" applyProtection="1">
      <alignment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86" fontId="8" fillId="0" borderId="0" xfId="60" applyNumberFormat="1" applyFont="1" applyAlignment="1" applyProtection="1">
      <alignment vertical="center"/>
      <protection/>
    </xf>
    <xf numFmtId="186" fontId="8" fillId="0" borderId="0" xfId="60" applyNumberFormat="1" applyFont="1" applyAlignment="1" applyProtection="1">
      <alignment vertical="top"/>
      <protection/>
    </xf>
    <xf numFmtId="182" fontId="0" fillId="0" borderId="0" xfId="0" applyNumberFormat="1" applyFont="1" applyAlignment="1">
      <alignment vertical="top"/>
    </xf>
    <xf numFmtId="0" fontId="9" fillId="0" borderId="0" xfId="0" applyFont="1" applyAlignment="1">
      <alignment horizontal="right" vertical="top"/>
    </xf>
    <xf numFmtId="0" fontId="0" fillId="0" borderId="0" xfId="60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182" fontId="0" fillId="0" borderId="0" xfId="0" applyNumberFormat="1" applyFont="1" applyAlignment="1">
      <alignment vertical="center"/>
    </xf>
    <xf numFmtId="0" fontId="3" fillId="0" borderId="0" xfId="6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60" applyFont="1" applyFill="1" applyAlignment="1" applyProtection="1">
      <alignment vertical="center"/>
      <protection/>
    </xf>
    <xf numFmtId="38" fontId="0" fillId="0" borderId="11" xfId="48" applyFont="1" applyFill="1" applyBorder="1" applyAlignment="1" applyProtection="1">
      <alignment vertical="center"/>
      <protection/>
    </xf>
    <xf numFmtId="38" fontId="0" fillId="0" borderId="0" xfId="48" applyFont="1" applyFill="1" applyBorder="1" applyAlignment="1" applyProtection="1">
      <alignment vertical="center"/>
      <protection/>
    </xf>
    <xf numFmtId="38" fontId="0" fillId="0" borderId="0" xfId="48" applyFont="1" applyFill="1" applyAlignment="1" applyProtection="1">
      <alignment vertical="center"/>
      <protection/>
    </xf>
    <xf numFmtId="182" fontId="0" fillId="0" borderId="0" xfId="48" applyNumberFormat="1" applyFont="1" applyFill="1" applyAlignment="1" applyProtection="1">
      <alignment vertical="center"/>
      <protection/>
    </xf>
    <xf numFmtId="183" fontId="3" fillId="0" borderId="13" xfId="0" applyNumberFormat="1" applyFont="1" applyBorder="1" applyAlignment="1">
      <alignment horizontal="right" vertical="center" shrinkToFit="1"/>
    </xf>
    <xf numFmtId="43" fontId="3" fillId="0" borderId="13" xfId="0" applyNumberFormat="1" applyFont="1" applyBorder="1" applyAlignment="1">
      <alignment horizontal="right" vertical="center" shrinkToFit="1"/>
    </xf>
    <xf numFmtId="187" fontId="3" fillId="0" borderId="13" xfId="0" applyNumberFormat="1" applyFont="1" applyBorder="1" applyAlignment="1">
      <alignment horizontal="right" vertical="center" shrinkToFit="1"/>
    </xf>
    <xf numFmtId="0" fontId="3" fillId="0" borderId="0" xfId="0" applyFont="1" applyFill="1" applyAlignment="1">
      <alignment vertical="center"/>
    </xf>
    <xf numFmtId="183" fontId="3" fillId="0" borderId="14" xfId="0" applyNumberFormat="1" applyFont="1" applyBorder="1" applyAlignment="1">
      <alignment horizontal="right" vertical="center" shrinkToFit="1"/>
    </xf>
    <xf numFmtId="43" fontId="3" fillId="0" borderId="14" xfId="0" applyNumberFormat="1" applyFont="1" applyBorder="1" applyAlignment="1">
      <alignment horizontal="right" vertical="center" shrinkToFit="1"/>
    </xf>
    <xf numFmtId="187" fontId="3" fillId="0" borderId="14" xfId="0" applyNumberFormat="1" applyFont="1" applyBorder="1" applyAlignment="1">
      <alignment horizontal="right" vertical="center" shrinkToFit="1"/>
    </xf>
    <xf numFmtId="0" fontId="3" fillId="0" borderId="0" xfId="6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82" fontId="3" fillId="0" borderId="0" xfId="0" applyNumberFormat="1" applyFont="1" applyAlignment="1">
      <alignment vertical="center"/>
    </xf>
    <xf numFmtId="183" fontId="3" fillId="0" borderId="15" xfId="0" applyNumberFormat="1" applyFont="1" applyBorder="1" applyAlignment="1">
      <alignment horizontal="right" vertical="center" shrinkToFit="1"/>
    </xf>
    <xf numFmtId="43" fontId="3" fillId="0" borderId="15" xfId="0" applyNumberFormat="1" applyFont="1" applyBorder="1" applyAlignment="1">
      <alignment horizontal="right" vertical="center" shrinkToFit="1"/>
    </xf>
    <xf numFmtId="187" fontId="3" fillId="0" borderId="15" xfId="0" applyNumberFormat="1" applyFont="1" applyBorder="1" applyAlignment="1">
      <alignment horizontal="right" vertical="center" shrinkToFit="1"/>
    </xf>
    <xf numFmtId="0" fontId="3" fillId="32" borderId="11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183" fontId="3" fillId="32" borderId="0" xfId="0" applyNumberFormat="1" applyFont="1" applyFill="1" applyBorder="1" applyAlignment="1">
      <alignment vertical="center" shrinkToFit="1"/>
    </xf>
    <xf numFmtId="43" fontId="3" fillId="32" borderId="0" xfId="0" applyNumberFormat="1" applyFont="1" applyFill="1" applyBorder="1" applyAlignment="1">
      <alignment vertical="center" shrinkToFit="1"/>
    </xf>
    <xf numFmtId="187" fontId="3" fillId="32" borderId="0" xfId="0" applyNumberFormat="1" applyFont="1" applyFill="1" applyBorder="1" applyAlignment="1">
      <alignment vertical="center" shrinkToFit="1"/>
    </xf>
    <xf numFmtId="187" fontId="3" fillId="32" borderId="12" xfId="0" applyNumberFormat="1" applyFont="1" applyFill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83" fontId="3" fillId="0" borderId="0" xfId="0" applyNumberFormat="1" applyFont="1" applyBorder="1" applyAlignment="1">
      <alignment vertical="center" shrinkToFit="1"/>
    </xf>
    <xf numFmtId="182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vertical="center" shrinkToFit="1"/>
    </xf>
    <xf numFmtId="43" fontId="3" fillId="0" borderId="0" xfId="0" applyNumberFormat="1" applyFont="1" applyFill="1" applyBorder="1" applyAlignment="1">
      <alignment vertical="center" shrinkToFit="1"/>
    </xf>
    <xf numFmtId="187" fontId="3" fillId="0" borderId="0" xfId="0" applyNumberFormat="1" applyFont="1" applyFill="1" applyBorder="1" applyAlignment="1">
      <alignment vertical="center" shrinkToFit="1"/>
    </xf>
    <xf numFmtId="187" fontId="3" fillId="0" borderId="12" xfId="0" applyNumberFormat="1" applyFont="1" applyFill="1" applyBorder="1" applyAlignment="1">
      <alignment vertical="center" shrinkToFit="1"/>
    </xf>
    <xf numFmtId="183" fontId="3" fillId="0" borderId="0" xfId="0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 shrinkToFit="1"/>
    </xf>
    <xf numFmtId="43" fontId="3" fillId="32" borderId="0" xfId="0" applyNumberFormat="1" applyFont="1" applyFill="1" applyBorder="1" applyAlignment="1">
      <alignment horizontal="right" vertical="center" shrinkToFit="1"/>
    </xf>
    <xf numFmtId="183" fontId="0" fillId="0" borderId="0" xfId="0" applyNumberFormat="1" applyFont="1" applyFill="1" applyBorder="1" applyAlignment="1">
      <alignment vertical="center" shrinkToFit="1"/>
    </xf>
    <xf numFmtId="183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vertical="center"/>
    </xf>
    <xf numFmtId="187" fontId="0" fillId="0" borderId="12" xfId="0" applyNumberFormat="1" applyFont="1" applyFill="1" applyBorder="1" applyAlignment="1">
      <alignment vertical="center"/>
    </xf>
    <xf numFmtId="43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12" xfId="0" applyNumberFormat="1" applyFont="1" applyFill="1" applyBorder="1" applyAlignment="1">
      <alignment horizontal="right" vertical="center"/>
    </xf>
    <xf numFmtId="183" fontId="3" fillId="32" borderId="0" xfId="0" applyNumberFormat="1" applyFont="1" applyFill="1" applyBorder="1" applyAlignment="1">
      <alignment horizontal="right" vertical="center" shrinkToFit="1"/>
    </xf>
    <xf numFmtId="187" fontId="3" fillId="32" borderId="0" xfId="0" applyNumberFormat="1" applyFont="1" applyFill="1" applyBorder="1" applyAlignment="1">
      <alignment horizontal="right" vertical="center" shrinkToFit="1"/>
    </xf>
    <xf numFmtId="187" fontId="3" fillId="32" borderId="12" xfId="0" applyNumberFormat="1" applyFont="1" applyFill="1" applyBorder="1" applyAlignment="1">
      <alignment horizontal="right" vertical="center" shrinkToFit="1"/>
    </xf>
    <xf numFmtId="183" fontId="3" fillId="0" borderId="0" xfId="0" applyNumberFormat="1" applyFont="1" applyFill="1" applyBorder="1" applyAlignment="1">
      <alignment horizontal="right" vertical="center" shrinkToFit="1"/>
    </xf>
    <xf numFmtId="187" fontId="3" fillId="0" borderId="12" xfId="0" applyNumberFormat="1" applyFont="1" applyFill="1" applyBorder="1" applyAlignment="1">
      <alignment horizontal="right" vertical="center" shrinkToFi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38" fontId="3" fillId="33" borderId="19" xfId="48" applyFont="1" applyFill="1" applyBorder="1" applyAlignment="1" applyProtection="1">
      <alignment vertical="center"/>
      <protection/>
    </xf>
    <xf numFmtId="38" fontId="3" fillId="33" borderId="20" xfId="48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83" fontId="0" fillId="0" borderId="0" xfId="0" applyNumberFormat="1" applyFont="1" applyAlignment="1">
      <alignment horizontal="right" vertical="center" shrinkToFit="1"/>
    </xf>
    <xf numFmtId="43" fontId="0" fillId="0" borderId="0" xfId="0" applyNumberFormat="1" applyFont="1" applyAlignment="1">
      <alignment horizontal="right" vertical="center" shrinkToFit="1"/>
    </xf>
    <xf numFmtId="187" fontId="0" fillId="0" borderId="0" xfId="0" applyNumberFormat="1" applyFont="1" applyAlignment="1">
      <alignment horizontal="right" vertical="center" shrinkToFit="1"/>
    </xf>
    <xf numFmtId="0" fontId="3" fillId="33" borderId="13" xfId="60" applyFont="1" applyFill="1" applyBorder="1" applyAlignment="1" applyProtection="1">
      <alignment vertical="center"/>
      <protection/>
    </xf>
    <xf numFmtId="0" fontId="3" fillId="33" borderId="21" xfId="60" applyFont="1" applyFill="1" applyBorder="1" applyAlignment="1" applyProtection="1">
      <alignment vertical="center"/>
      <protection/>
    </xf>
    <xf numFmtId="0" fontId="3" fillId="33" borderId="14" xfId="60" applyFont="1" applyFill="1" applyBorder="1" applyAlignment="1" applyProtection="1">
      <alignment vertical="center"/>
      <protection/>
    </xf>
    <xf numFmtId="185" fontId="6" fillId="0" borderId="0" xfId="0" applyNumberFormat="1" applyFont="1" applyFill="1" applyAlignment="1">
      <alignment vertical="top"/>
    </xf>
    <xf numFmtId="185" fontId="5" fillId="0" borderId="0" xfId="0" applyNumberFormat="1" applyFont="1" applyFill="1" applyAlignment="1">
      <alignment vertical="top"/>
    </xf>
    <xf numFmtId="185" fontId="0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38" fontId="3" fillId="0" borderId="0" xfId="48" applyFont="1" applyFill="1" applyAlignment="1" applyProtection="1">
      <alignment/>
      <protection locked="0"/>
    </xf>
    <xf numFmtId="38" fontId="4" fillId="0" borderId="18" xfId="48" applyFont="1" applyFill="1" applyBorder="1" applyAlignment="1" applyProtection="1">
      <alignment/>
      <protection locked="0"/>
    </xf>
    <xf numFmtId="38" fontId="3" fillId="0" borderId="22" xfId="48" applyFont="1" applyFill="1" applyBorder="1" applyAlignment="1" applyProtection="1">
      <alignment/>
      <protection locked="0"/>
    </xf>
    <xf numFmtId="38" fontId="3" fillId="0" borderId="10" xfId="48" applyFont="1" applyFill="1" applyBorder="1" applyAlignment="1" applyProtection="1">
      <alignment/>
      <protection locked="0"/>
    </xf>
    <xf numFmtId="38" fontId="3" fillId="0" borderId="11" xfId="48" applyFont="1" applyFill="1" applyBorder="1" applyAlignment="1" applyProtection="1">
      <alignment/>
      <protection locked="0"/>
    </xf>
    <xf numFmtId="38" fontId="3" fillId="0" borderId="12" xfId="48" applyFont="1" applyFill="1" applyBorder="1" applyAlignment="1" applyProtection="1">
      <alignment/>
      <protection locked="0"/>
    </xf>
    <xf numFmtId="38" fontId="0" fillId="0" borderId="23" xfId="48" applyFont="1" applyFill="1" applyBorder="1" applyAlignment="1" applyProtection="1">
      <alignment horizontal="center"/>
      <protection/>
    </xf>
    <xf numFmtId="38" fontId="3" fillId="0" borderId="16" xfId="48" applyFont="1" applyFill="1" applyBorder="1" applyAlignment="1" applyProtection="1">
      <alignment/>
      <protection locked="0"/>
    </xf>
    <xf numFmtId="38" fontId="3" fillId="0" borderId="17" xfId="48" applyFont="1" applyFill="1" applyBorder="1" applyAlignment="1" applyProtection="1">
      <alignment/>
      <protection locked="0"/>
    </xf>
    <xf numFmtId="38" fontId="0" fillId="0" borderId="21" xfId="48" applyFont="1" applyFill="1" applyBorder="1" applyAlignment="1" applyProtection="1">
      <alignment horizontal="center" vertical="center"/>
      <protection locked="0"/>
    </xf>
    <xf numFmtId="38" fontId="0" fillId="0" borderId="24" xfId="48" applyFont="1" applyFill="1" applyBorder="1" applyAlignment="1" applyProtection="1">
      <alignment horizontal="center" vertical="center"/>
      <protection locked="0"/>
    </xf>
    <xf numFmtId="38" fontId="0" fillId="0" borderId="15" xfId="48" applyFont="1" applyFill="1" applyBorder="1" applyAlignment="1" applyProtection="1">
      <alignment horizontal="center" vertical="center"/>
      <protection locked="0"/>
    </xf>
    <xf numFmtId="38" fontId="0" fillId="0" borderId="21" xfId="48" applyFont="1" applyFill="1" applyBorder="1" applyAlignment="1" applyProtection="1">
      <alignment horizontal="center" vertical="center" textRotation="255"/>
      <protection locked="0"/>
    </xf>
    <xf numFmtId="38" fontId="0" fillId="0" borderId="24" xfId="48" applyFont="1" applyFill="1" applyBorder="1" applyAlignment="1" applyProtection="1">
      <alignment horizontal="center" vertical="center" textRotation="255"/>
      <protection locked="0"/>
    </xf>
    <xf numFmtId="38" fontId="0" fillId="0" borderId="15" xfId="48" applyFont="1" applyFill="1" applyBorder="1" applyAlignment="1" applyProtection="1">
      <alignment horizontal="center" vertical="center" textRotation="255"/>
      <protection locked="0"/>
    </xf>
    <xf numFmtId="188" fontId="6" fillId="0" borderId="0" xfId="0" applyNumberFormat="1" applyFont="1" applyFill="1" applyAlignment="1">
      <alignment horizontal="center" vertical="top"/>
    </xf>
    <xf numFmtId="184" fontId="4" fillId="0" borderId="18" xfId="48" applyNumberFormat="1" applyFont="1" applyFill="1" applyBorder="1" applyAlignment="1" applyProtection="1">
      <alignment horizontal="right"/>
      <protection locked="0"/>
    </xf>
    <xf numFmtId="184" fontId="0" fillId="0" borderId="18" xfId="0" applyNumberFormat="1" applyFont="1" applyFill="1" applyBorder="1" applyAlignment="1">
      <alignment/>
    </xf>
    <xf numFmtId="38" fontId="0" fillId="0" borderId="21" xfId="48" applyFont="1" applyFill="1" applyBorder="1" applyAlignment="1" applyProtection="1">
      <alignment horizontal="center" vertical="center" wrapText="1"/>
      <protection locked="0"/>
    </xf>
    <xf numFmtId="38" fontId="0" fillId="0" borderId="22" xfId="48" applyFont="1" applyFill="1" applyBorder="1" applyAlignment="1" applyProtection="1">
      <alignment horizontal="center" vertical="center"/>
      <protection/>
    </xf>
    <xf numFmtId="38" fontId="0" fillId="0" borderId="11" xfId="48" applyFont="1" applyFill="1" applyBorder="1" applyAlignment="1" applyProtection="1">
      <alignment horizontal="center" vertical="center"/>
      <protection/>
    </xf>
    <xf numFmtId="38" fontId="0" fillId="0" borderId="16" xfId="48" applyFont="1" applyFill="1" applyBorder="1" applyAlignment="1" applyProtection="1">
      <alignment horizontal="center" vertical="center"/>
      <protection/>
    </xf>
    <xf numFmtId="38" fontId="0" fillId="0" borderId="21" xfId="48" applyFont="1" applyFill="1" applyBorder="1" applyAlignment="1" applyProtection="1">
      <alignment horizontal="center" wrapText="1"/>
      <protection/>
    </xf>
    <xf numFmtId="38" fontId="0" fillId="0" borderId="15" xfId="48" applyFont="1" applyFill="1" applyBorder="1" applyAlignment="1" applyProtection="1">
      <alignment horizontal="center"/>
      <protection/>
    </xf>
    <xf numFmtId="38" fontId="0" fillId="0" borderId="21" xfId="48" applyFont="1" applyFill="1" applyBorder="1" applyAlignment="1" applyProtection="1">
      <alignment horizontal="center" vertical="center"/>
      <protection locked="0"/>
    </xf>
    <xf numFmtId="38" fontId="0" fillId="0" borderId="19" xfId="48" applyFont="1" applyFill="1" applyBorder="1" applyAlignment="1" applyProtection="1">
      <alignment horizontal="center" vertical="center"/>
      <protection locked="0"/>
    </xf>
    <xf numFmtId="38" fontId="0" fillId="0" borderId="20" xfId="48" applyFont="1" applyFill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 horizontal="center" vertical="center"/>
      <protection locked="0"/>
    </xf>
    <xf numFmtId="38" fontId="0" fillId="0" borderId="21" xfId="48" applyFont="1" applyFill="1" applyBorder="1" applyAlignment="1" applyProtection="1">
      <alignment horizontal="center" vertical="center" textRotation="255"/>
      <protection locked="0"/>
    </xf>
    <xf numFmtId="0" fontId="3" fillId="32" borderId="11" xfId="0" applyFont="1" applyFill="1" applyBorder="1" applyAlignment="1">
      <alignment vertical="center" shrinkToFit="1"/>
    </xf>
    <xf numFmtId="0" fontId="3" fillId="32" borderId="12" xfId="0" applyFont="1" applyFill="1" applyBorder="1" applyAlignment="1">
      <alignment vertical="center" shrinkToFit="1"/>
    </xf>
    <xf numFmtId="180" fontId="0" fillId="0" borderId="21" xfId="48" applyNumberFormat="1" applyFont="1" applyFill="1" applyBorder="1" applyAlignment="1" applyProtection="1">
      <alignment horizontal="center" vertical="center" textRotation="255"/>
      <protection/>
    </xf>
    <xf numFmtId="180" fontId="0" fillId="0" borderId="24" xfId="0" applyNumberFormat="1" applyFont="1" applyFill="1" applyBorder="1" applyAlignment="1">
      <alignment/>
    </xf>
    <xf numFmtId="180" fontId="0" fillId="0" borderId="15" xfId="0" applyNumberFormat="1" applyFont="1" applyFill="1" applyBorder="1" applyAlignment="1">
      <alignment/>
    </xf>
    <xf numFmtId="180" fontId="0" fillId="0" borderId="21" xfId="48" applyNumberFormat="1" applyFont="1" applyFill="1" applyBorder="1" applyAlignment="1" applyProtection="1">
      <alignment horizontal="center" vertical="center" textRotation="255" shrinkToFit="1"/>
      <protection/>
    </xf>
    <xf numFmtId="180" fontId="0" fillId="0" borderId="24" xfId="0" applyNumberFormat="1" applyFont="1" applyFill="1" applyBorder="1" applyAlignment="1">
      <alignment shrinkToFit="1"/>
    </xf>
    <xf numFmtId="180" fontId="0" fillId="0" borderId="15" xfId="0" applyNumberFormat="1" applyFont="1" applyFill="1" applyBorder="1" applyAlignment="1">
      <alignment shrinkToFit="1"/>
    </xf>
    <xf numFmtId="38" fontId="0" fillId="0" borderId="21" xfId="48" applyFont="1" applyFill="1" applyBorder="1" applyAlignment="1" applyProtection="1">
      <alignment horizontal="center" vertical="center" textRotation="255" shrinkToFit="1"/>
      <protection locked="0"/>
    </xf>
    <xf numFmtId="0" fontId="0" fillId="0" borderId="24" xfId="60" applyFont="1" applyFill="1" applyBorder="1" applyAlignment="1">
      <alignment horizontal="center" vertical="center" textRotation="255" shrinkToFit="1"/>
      <protection/>
    </xf>
    <xf numFmtId="0" fontId="0" fillId="0" borderId="15" xfId="60" applyFont="1" applyFill="1" applyBorder="1" applyAlignment="1">
      <alignment horizontal="center" vertical="center" textRotation="255" shrinkToFit="1"/>
      <protection/>
    </xf>
    <xf numFmtId="181" fontId="0" fillId="0" borderId="21" xfId="48" applyNumberFormat="1" applyFont="1" applyFill="1" applyBorder="1" applyAlignment="1" applyProtection="1">
      <alignment horizontal="center" vertical="center" textRotation="255"/>
      <protection/>
    </xf>
    <xf numFmtId="181" fontId="0" fillId="0" borderId="24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38" fontId="0" fillId="0" borderId="19" xfId="48" applyFont="1" applyFill="1" applyBorder="1" applyAlignment="1" applyProtection="1">
      <alignment horizontal="center" vertical="center"/>
      <protection locked="0"/>
    </xf>
    <xf numFmtId="38" fontId="0" fillId="0" borderId="24" xfId="48" applyFont="1" applyFill="1" applyBorder="1" applyAlignment="1" applyProtection="1">
      <alignment horizontal="center" vertical="center"/>
      <protection locked="0"/>
    </xf>
    <xf numFmtId="38" fontId="0" fillId="0" borderId="15" xfId="48" applyFont="1" applyFill="1" applyBorder="1" applyAlignment="1" applyProtection="1">
      <alignment horizontal="center" vertical="center"/>
      <protection locked="0"/>
    </xf>
    <xf numFmtId="189" fontId="8" fillId="0" borderId="0" xfId="60" applyNumberFormat="1" applyFont="1" applyAlignment="1" applyProtection="1">
      <alignment horizontal="center" vertical="center"/>
      <protection/>
    </xf>
    <xf numFmtId="184" fontId="3" fillId="0" borderId="18" xfId="48" applyNumberFormat="1" applyFont="1" applyBorder="1" applyAlignment="1" applyProtection="1">
      <alignment horizontal="right"/>
      <protection locked="0"/>
    </xf>
    <xf numFmtId="0" fontId="3" fillId="33" borderId="25" xfId="6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>
      <alignment horizontal="center" vertical="center"/>
    </xf>
    <xf numFmtId="0" fontId="0" fillId="0" borderId="22" xfId="6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38" fontId="0" fillId="0" borderId="21" xfId="48" applyFont="1" applyFill="1" applyBorder="1" applyAlignment="1" applyProtection="1">
      <alignment horizontal="center" vertical="center" textRotation="255" wrapText="1"/>
      <protection/>
    </xf>
    <xf numFmtId="38" fontId="0" fillId="0" borderId="19" xfId="48" applyFont="1" applyFill="1" applyBorder="1" applyAlignment="1" applyProtection="1">
      <alignment horizontal="center" vertical="center" wrapText="1"/>
      <protection/>
    </xf>
    <xf numFmtId="38" fontId="0" fillId="0" borderId="20" xfId="48" applyFont="1" applyFill="1" applyBorder="1" applyAlignment="1" applyProtection="1">
      <alignment horizontal="center" vertical="center" wrapText="1"/>
      <protection/>
    </xf>
    <xf numFmtId="38" fontId="0" fillId="0" borderId="23" xfId="48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38" fontId="0" fillId="0" borderId="21" xfId="48" applyFont="1" applyFill="1" applyBorder="1" applyAlignment="1" applyProtection="1">
      <alignment horizontal="center" vertical="center" textRotation="255" shrinkToFit="1"/>
      <protection/>
    </xf>
    <xf numFmtId="182" fontId="0" fillId="0" borderId="21" xfId="48" applyNumberFormat="1" applyFont="1" applyFill="1" applyBorder="1" applyAlignment="1" applyProtection="1">
      <alignment horizontal="center" vertical="center" textRotation="255" shrinkToFi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 wrapText="1"/>
    </xf>
    <xf numFmtId="38" fontId="0" fillId="0" borderId="21" xfId="48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horizontal="center" vertical="center" textRotation="255" wrapText="1"/>
    </xf>
    <xf numFmtId="38" fontId="0" fillId="0" borderId="21" xfId="48" applyFont="1" applyFill="1" applyBorder="1" applyAlignment="1" applyProtection="1">
      <alignment horizontal="center" vertical="center" wrapText="1"/>
      <protection/>
    </xf>
    <xf numFmtId="38" fontId="0" fillId="0" borderId="22" xfId="48" applyFont="1" applyFill="1" applyBorder="1" applyAlignment="1" applyProtection="1">
      <alignment horizontal="center" vertical="center" wrapText="1"/>
      <protection/>
    </xf>
    <xf numFmtId="38" fontId="0" fillId="0" borderId="23" xfId="48" applyFont="1" applyFill="1" applyBorder="1" applyAlignment="1" applyProtection="1">
      <alignment vertical="center" wrapText="1"/>
      <protection/>
    </xf>
    <xf numFmtId="38" fontId="0" fillId="0" borderId="24" xfId="48" applyFont="1" applyFill="1" applyBorder="1" applyAlignment="1" applyProtection="1">
      <alignment horizontal="center" vertical="center" textRotation="255" wrapText="1"/>
      <protection/>
    </xf>
    <xf numFmtId="0" fontId="0" fillId="0" borderId="24" xfId="60" applyFont="1" applyFill="1" applyBorder="1" applyAlignment="1" applyProtection="1">
      <alignment horizontal="center" vertical="center" textRotation="255" shrinkToFit="1"/>
      <protection/>
    </xf>
    <xf numFmtId="38" fontId="0" fillId="0" borderId="24" xfId="48" applyFont="1" applyFill="1" applyBorder="1" applyAlignment="1" applyProtection="1">
      <alignment horizontal="center" vertical="center" textRotation="255" shrinkToFit="1"/>
      <protection/>
    </xf>
    <xf numFmtId="182" fontId="0" fillId="0" borderId="24" xfId="0" applyNumberFormat="1" applyFont="1" applyFill="1" applyBorder="1" applyAlignment="1">
      <alignment vertical="center" shrinkToFit="1"/>
    </xf>
    <xf numFmtId="0" fontId="0" fillId="0" borderId="24" xfId="0" applyFont="1" applyFill="1" applyBorder="1" applyAlignment="1">
      <alignment vertical="center" shrinkToFit="1"/>
    </xf>
    <xf numFmtId="38" fontId="0" fillId="0" borderId="24" xfId="48" applyFont="1" applyFill="1" applyBorder="1" applyAlignment="1" applyProtection="1">
      <alignment horizontal="center" vertical="center" shrinkToFit="1"/>
      <protection/>
    </xf>
    <xf numFmtId="38" fontId="0" fillId="0" borderId="24" xfId="48" applyFont="1" applyFill="1" applyBorder="1" applyAlignment="1" applyProtection="1">
      <alignment horizontal="center" vertical="center" wrapText="1"/>
      <protection/>
    </xf>
    <xf numFmtId="38" fontId="0" fillId="0" borderId="11" xfId="48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 wrapText="1"/>
    </xf>
    <xf numFmtId="38" fontId="0" fillId="0" borderId="15" xfId="48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>
      <alignment horizontal="center" vertical="center" textRotation="255" wrapText="1"/>
    </xf>
    <xf numFmtId="38" fontId="0" fillId="0" borderId="15" xfId="48" applyFont="1" applyFill="1" applyBorder="1" applyAlignment="1" applyProtection="1">
      <alignment horizontal="center" vertical="center" wrapText="1"/>
      <protection/>
    </xf>
    <xf numFmtId="38" fontId="0" fillId="0" borderId="16" xfId="48" applyFont="1" applyFill="1" applyBorder="1" applyAlignment="1" applyProtection="1">
      <alignment horizontal="center" vertical="center" wrapText="1"/>
      <protection/>
    </xf>
    <xf numFmtId="0" fontId="0" fillId="0" borderId="15" xfId="60" applyFont="1" applyFill="1" applyBorder="1" applyAlignment="1" applyProtection="1">
      <alignment horizontal="center" vertical="center" textRotation="255" shrinkToFit="1"/>
      <protection/>
    </xf>
    <xf numFmtId="38" fontId="0" fillId="0" borderId="15" xfId="48" applyFont="1" applyFill="1" applyBorder="1" applyAlignment="1" applyProtection="1">
      <alignment horizontal="center" vertical="center" textRotation="255" shrinkToFit="1"/>
      <protection/>
    </xf>
    <xf numFmtId="182" fontId="0" fillId="0" borderId="15" xfId="0" applyNumberFormat="1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報告様式(市町村配信用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64;&#12435;&#26908;&#35386;&#32080;&#26524;&#22577;&#21578;\H26\H25&#26032;&#28511;&#12398;&#29983;&#27963;&#32722;&#24931;&#30149;&#12487;&#12540;&#12479;\&#8546;&#12288;H25&#23376;&#23470;&#12364;&#12435;&#65288;&#20307;&#37096;&#65289;&#65288;&#38263;&#23713;&#12289;&#19977;&#26465;&#20462;&#274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年齢階級別"/>
      <sheetName val="三条市"/>
      <sheetName val="燕市"/>
      <sheetName val="長岡市"/>
      <sheetName val="見附市"/>
      <sheetName val="小千谷市"/>
      <sheetName val="津南町"/>
      <sheetName val="柏崎市"/>
      <sheetName val="糸魚川市"/>
    </sheetNames>
    <sheetDataSet>
      <sheetData sheetId="2">
        <row r="11">
          <cell r="E11">
            <v>6</v>
          </cell>
          <cell r="F11">
            <v>6</v>
          </cell>
          <cell r="G11">
            <v>6</v>
          </cell>
        </row>
        <row r="12">
          <cell r="E12">
            <v>39</v>
          </cell>
          <cell r="F12">
            <v>39</v>
          </cell>
          <cell r="G12">
            <v>38</v>
          </cell>
          <cell r="J12">
            <v>1</v>
          </cell>
        </row>
        <row r="13">
          <cell r="E13">
            <v>48</v>
          </cell>
          <cell r="F13">
            <v>48</v>
          </cell>
          <cell r="G13">
            <v>48</v>
          </cell>
        </row>
        <row r="14">
          <cell r="E14">
            <v>79</v>
          </cell>
          <cell r="F14">
            <v>79</v>
          </cell>
          <cell r="G14">
            <v>79</v>
          </cell>
        </row>
        <row r="15">
          <cell r="E15">
            <v>98</v>
          </cell>
          <cell r="F15">
            <v>98</v>
          </cell>
          <cell r="G15">
            <v>96</v>
          </cell>
          <cell r="J15">
            <v>2</v>
          </cell>
        </row>
        <row r="16">
          <cell r="E16">
            <v>135</v>
          </cell>
          <cell r="F16">
            <v>135</v>
          </cell>
          <cell r="G16">
            <v>132</v>
          </cell>
          <cell r="H16">
            <v>1</v>
          </cell>
          <cell r="J16">
            <v>2</v>
          </cell>
          <cell r="K16">
            <v>1</v>
          </cell>
          <cell r="R16">
            <v>1</v>
          </cell>
        </row>
        <row r="17">
          <cell r="E17">
            <v>128</v>
          </cell>
          <cell r="F17">
            <v>128</v>
          </cell>
          <cell r="G17">
            <v>125</v>
          </cell>
          <cell r="H17">
            <v>1</v>
          </cell>
          <cell r="J17">
            <v>2</v>
          </cell>
          <cell r="K17">
            <v>1</v>
          </cell>
          <cell r="L17">
            <v>1</v>
          </cell>
          <cell r="M17">
            <v>1</v>
          </cell>
        </row>
        <row r="18">
          <cell r="E18">
            <v>164</v>
          </cell>
          <cell r="F18">
            <v>164</v>
          </cell>
          <cell r="G18">
            <v>159</v>
          </cell>
          <cell r="H18">
            <v>1</v>
          </cell>
          <cell r="J18">
            <v>4</v>
          </cell>
          <cell r="K18">
            <v>1</v>
          </cell>
          <cell r="L18">
            <v>1</v>
          </cell>
          <cell r="M18">
            <v>1</v>
          </cell>
        </row>
        <row r="19">
          <cell r="E19">
            <v>147</v>
          </cell>
          <cell r="F19">
            <v>147</v>
          </cell>
          <cell r="G19">
            <v>147</v>
          </cell>
        </row>
        <row r="20">
          <cell r="E20">
            <v>88</v>
          </cell>
          <cell r="F20">
            <v>88</v>
          </cell>
          <cell r="G20">
            <v>87</v>
          </cell>
          <cell r="J20">
            <v>1</v>
          </cell>
        </row>
        <row r="21">
          <cell r="E21">
            <v>68</v>
          </cell>
          <cell r="F21">
            <v>68</v>
          </cell>
          <cell r="G21">
            <v>67</v>
          </cell>
          <cell r="H21">
            <v>1</v>
          </cell>
          <cell r="K21">
            <v>1</v>
          </cell>
          <cell r="L21">
            <v>1</v>
          </cell>
          <cell r="M21">
            <v>1</v>
          </cell>
        </row>
        <row r="22">
          <cell r="E22">
            <v>18</v>
          </cell>
          <cell r="F22">
            <v>18</v>
          </cell>
          <cell r="G22">
            <v>18</v>
          </cell>
        </row>
        <row r="23">
          <cell r="E23">
            <v>5</v>
          </cell>
          <cell r="F23">
            <v>5</v>
          </cell>
          <cell r="G23">
            <v>5</v>
          </cell>
        </row>
        <row r="24">
          <cell r="E24">
            <v>1023</v>
          </cell>
          <cell r="F24">
            <v>1023</v>
          </cell>
          <cell r="G24">
            <v>1007</v>
          </cell>
          <cell r="H24">
            <v>4</v>
          </cell>
          <cell r="I24">
            <v>0</v>
          </cell>
          <cell r="J24">
            <v>12</v>
          </cell>
          <cell r="K24">
            <v>4</v>
          </cell>
          <cell r="L24">
            <v>3</v>
          </cell>
          <cell r="M24">
            <v>3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1</v>
          </cell>
          <cell r="S24">
            <v>0</v>
          </cell>
        </row>
      </sheetData>
      <sheetData sheetId="3">
        <row r="13">
          <cell r="E13">
            <v>1</v>
          </cell>
          <cell r="F13">
            <v>1</v>
          </cell>
          <cell r="G13">
            <v>1</v>
          </cell>
        </row>
        <row r="14">
          <cell r="E14">
            <v>1</v>
          </cell>
          <cell r="F14">
            <v>1</v>
          </cell>
          <cell r="J14">
            <v>1</v>
          </cell>
        </row>
        <row r="15">
          <cell r="E15">
            <v>8</v>
          </cell>
          <cell r="F15">
            <v>8</v>
          </cell>
          <cell r="G15">
            <v>8</v>
          </cell>
        </row>
        <row r="16">
          <cell r="E16">
            <v>35</v>
          </cell>
          <cell r="F16">
            <v>35</v>
          </cell>
          <cell r="G16">
            <v>33</v>
          </cell>
          <cell r="H16">
            <v>1</v>
          </cell>
          <cell r="I16">
            <v>1</v>
          </cell>
          <cell r="K16">
            <v>2</v>
          </cell>
          <cell r="L16">
            <v>2</v>
          </cell>
          <cell r="S16">
            <v>2</v>
          </cell>
        </row>
        <row r="17">
          <cell r="E17">
            <v>39</v>
          </cell>
          <cell r="F17">
            <v>39</v>
          </cell>
          <cell r="G17">
            <v>39</v>
          </cell>
        </row>
        <row r="18">
          <cell r="E18">
            <v>11</v>
          </cell>
          <cell r="F18">
            <v>11</v>
          </cell>
          <cell r="G18">
            <v>11</v>
          </cell>
        </row>
        <row r="19">
          <cell r="E19">
            <v>6</v>
          </cell>
          <cell r="F19">
            <v>6</v>
          </cell>
          <cell r="G19">
            <v>5</v>
          </cell>
          <cell r="I19">
            <v>1</v>
          </cell>
          <cell r="K19">
            <v>1</v>
          </cell>
          <cell r="L19">
            <v>1</v>
          </cell>
          <cell r="O19">
            <v>1</v>
          </cell>
          <cell r="Q19">
            <v>1</v>
          </cell>
        </row>
        <row r="20">
          <cell r="E20">
            <v>5</v>
          </cell>
          <cell r="F20">
            <v>5</v>
          </cell>
          <cell r="G20">
            <v>5</v>
          </cell>
        </row>
        <row r="21">
          <cell r="E21">
            <v>4</v>
          </cell>
          <cell r="F21">
            <v>4</v>
          </cell>
          <cell r="G21">
            <v>4</v>
          </cell>
        </row>
        <row r="22">
          <cell r="E22">
            <v>2</v>
          </cell>
          <cell r="F22">
            <v>2</v>
          </cell>
          <cell r="G22">
            <v>2</v>
          </cell>
        </row>
        <row r="24">
          <cell r="E24">
            <v>112</v>
          </cell>
          <cell r="F24">
            <v>112</v>
          </cell>
          <cell r="G24">
            <v>108</v>
          </cell>
          <cell r="H24">
            <v>1</v>
          </cell>
          <cell r="I24">
            <v>2</v>
          </cell>
          <cell r="J24">
            <v>1</v>
          </cell>
          <cell r="K24">
            <v>3</v>
          </cell>
          <cell r="L24">
            <v>3</v>
          </cell>
          <cell r="M24">
            <v>0</v>
          </cell>
          <cell r="N24">
            <v>0</v>
          </cell>
          <cell r="O24">
            <v>1</v>
          </cell>
          <cell r="P24">
            <v>0</v>
          </cell>
          <cell r="Q24">
            <v>1</v>
          </cell>
          <cell r="R24">
            <v>0</v>
          </cell>
          <cell r="S24">
            <v>2</v>
          </cell>
        </row>
      </sheetData>
      <sheetData sheetId="4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E12">
            <v>1</v>
          </cell>
          <cell r="F12">
            <v>1</v>
          </cell>
          <cell r="G12">
            <v>1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E13">
            <v>10</v>
          </cell>
          <cell r="F13">
            <v>10</v>
          </cell>
          <cell r="G13">
            <v>9</v>
          </cell>
          <cell r="J13">
            <v>1</v>
          </cell>
          <cell r="K13">
            <v>0</v>
          </cell>
        </row>
        <row r="14">
          <cell r="E14">
            <v>14</v>
          </cell>
          <cell r="F14">
            <v>14</v>
          </cell>
          <cell r="G14">
            <v>14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E15">
            <v>32</v>
          </cell>
          <cell r="F15">
            <v>32</v>
          </cell>
          <cell r="G15">
            <v>31</v>
          </cell>
          <cell r="H15">
            <v>1</v>
          </cell>
          <cell r="I15">
            <v>0</v>
          </cell>
          <cell r="J15">
            <v>0</v>
          </cell>
          <cell r="K15">
            <v>1</v>
          </cell>
          <cell r="L15">
            <v>1</v>
          </cell>
          <cell r="Q15">
            <v>1</v>
          </cell>
        </row>
        <row r="16">
          <cell r="E16">
            <v>30</v>
          </cell>
          <cell r="F16">
            <v>30</v>
          </cell>
          <cell r="G16">
            <v>29</v>
          </cell>
          <cell r="H16">
            <v>0</v>
          </cell>
          <cell r="I16">
            <v>0</v>
          </cell>
          <cell r="J16">
            <v>1</v>
          </cell>
          <cell r="K16">
            <v>0</v>
          </cell>
        </row>
        <row r="17">
          <cell r="E17">
            <v>36</v>
          </cell>
          <cell r="F17">
            <v>36</v>
          </cell>
          <cell r="G17">
            <v>34</v>
          </cell>
          <cell r="H17">
            <v>0</v>
          </cell>
          <cell r="I17">
            <v>0</v>
          </cell>
          <cell r="J17">
            <v>2</v>
          </cell>
          <cell r="K17">
            <v>0</v>
          </cell>
        </row>
        <row r="18">
          <cell r="E18">
            <v>30</v>
          </cell>
          <cell r="F18">
            <v>30</v>
          </cell>
          <cell r="G18">
            <v>28</v>
          </cell>
          <cell r="H18">
            <v>0</v>
          </cell>
          <cell r="I18">
            <v>0</v>
          </cell>
          <cell r="J18">
            <v>2</v>
          </cell>
          <cell r="K18">
            <v>0</v>
          </cell>
        </row>
        <row r="19">
          <cell r="E19">
            <v>22</v>
          </cell>
          <cell r="F19">
            <v>22</v>
          </cell>
          <cell r="G19">
            <v>19</v>
          </cell>
          <cell r="H19">
            <v>0</v>
          </cell>
          <cell r="I19">
            <v>0</v>
          </cell>
          <cell r="J19">
            <v>3</v>
          </cell>
          <cell r="K19">
            <v>0</v>
          </cell>
        </row>
        <row r="20">
          <cell r="E20">
            <v>12</v>
          </cell>
          <cell r="F20">
            <v>12</v>
          </cell>
          <cell r="G20">
            <v>11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</row>
        <row r="21">
          <cell r="E21">
            <v>8</v>
          </cell>
          <cell r="F21">
            <v>8</v>
          </cell>
          <cell r="G21">
            <v>7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</row>
        <row r="22">
          <cell r="E22">
            <v>3</v>
          </cell>
          <cell r="F22">
            <v>3</v>
          </cell>
          <cell r="G22">
            <v>2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E24">
            <v>198</v>
          </cell>
          <cell r="F24">
            <v>198</v>
          </cell>
          <cell r="G24">
            <v>185</v>
          </cell>
          <cell r="H24">
            <v>1</v>
          </cell>
          <cell r="I24">
            <v>0</v>
          </cell>
          <cell r="J24">
            <v>12</v>
          </cell>
          <cell r="K24">
            <v>1</v>
          </cell>
          <cell r="L24">
            <v>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1</v>
          </cell>
          <cell r="R24">
            <v>0</v>
          </cell>
          <cell r="S24">
            <v>0</v>
          </cell>
        </row>
      </sheetData>
      <sheetData sheetId="5">
        <row r="11">
          <cell r="F11">
            <v>0</v>
          </cell>
          <cell r="K11">
            <v>0</v>
          </cell>
        </row>
        <row r="12">
          <cell r="E12">
            <v>2</v>
          </cell>
          <cell r="F12">
            <v>2</v>
          </cell>
          <cell r="G12">
            <v>2</v>
          </cell>
          <cell r="K12">
            <v>0</v>
          </cell>
        </row>
        <row r="13">
          <cell r="E13">
            <v>3</v>
          </cell>
          <cell r="F13">
            <v>3</v>
          </cell>
          <cell r="G13">
            <v>3</v>
          </cell>
          <cell r="K13">
            <v>0</v>
          </cell>
        </row>
        <row r="14">
          <cell r="E14">
            <v>8</v>
          </cell>
          <cell r="F14">
            <v>8</v>
          </cell>
          <cell r="G14">
            <v>8</v>
          </cell>
          <cell r="K14">
            <v>0</v>
          </cell>
        </row>
        <row r="15">
          <cell r="E15">
            <v>7</v>
          </cell>
          <cell r="F15">
            <v>7</v>
          </cell>
          <cell r="G15">
            <v>7</v>
          </cell>
          <cell r="K15">
            <v>0</v>
          </cell>
        </row>
        <row r="16">
          <cell r="E16">
            <v>5</v>
          </cell>
          <cell r="F16">
            <v>5</v>
          </cell>
          <cell r="G16">
            <v>5</v>
          </cell>
          <cell r="K16">
            <v>0</v>
          </cell>
        </row>
        <row r="17">
          <cell r="E17">
            <v>7</v>
          </cell>
          <cell r="F17">
            <v>7</v>
          </cell>
          <cell r="G17">
            <v>7</v>
          </cell>
          <cell r="K17">
            <v>0</v>
          </cell>
        </row>
        <row r="18">
          <cell r="E18">
            <v>7</v>
          </cell>
          <cell r="F18">
            <v>7</v>
          </cell>
          <cell r="G18">
            <v>7</v>
          </cell>
          <cell r="K18">
            <v>0</v>
          </cell>
        </row>
        <row r="19">
          <cell r="E19">
            <v>11</v>
          </cell>
          <cell r="F19">
            <v>11</v>
          </cell>
          <cell r="G19">
            <v>11</v>
          </cell>
          <cell r="K19">
            <v>0</v>
          </cell>
        </row>
        <row r="20">
          <cell r="E20">
            <v>3</v>
          </cell>
          <cell r="F20">
            <v>3</v>
          </cell>
          <cell r="G20">
            <v>3</v>
          </cell>
          <cell r="K20">
            <v>0</v>
          </cell>
        </row>
        <row r="21">
          <cell r="E21">
            <v>3</v>
          </cell>
          <cell r="F21">
            <v>3</v>
          </cell>
          <cell r="G21">
            <v>3</v>
          </cell>
          <cell r="K21">
            <v>0</v>
          </cell>
        </row>
        <row r="22">
          <cell r="E22">
            <v>4</v>
          </cell>
          <cell r="F22">
            <v>4</v>
          </cell>
          <cell r="G22">
            <v>3</v>
          </cell>
          <cell r="I22">
            <v>1</v>
          </cell>
          <cell r="K22">
            <v>1</v>
          </cell>
          <cell r="L22">
            <v>1</v>
          </cell>
          <cell r="O22">
            <v>1</v>
          </cell>
        </row>
        <row r="23">
          <cell r="F23">
            <v>0</v>
          </cell>
          <cell r="K23">
            <v>0</v>
          </cell>
        </row>
        <row r="24">
          <cell r="E24">
            <v>60</v>
          </cell>
          <cell r="F24">
            <v>60</v>
          </cell>
          <cell r="G24">
            <v>59</v>
          </cell>
          <cell r="H24">
            <v>0</v>
          </cell>
          <cell r="I24">
            <v>1</v>
          </cell>
          <cell r="J24">
            <v>0</v>
          </cell>
          <cell r="K24">
            <v>1</v>
          </cell>
          <cell r="L24">
            <v>1</v>
          </cell>
          <cell r="M24">
            <v>0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</sheetData>
      <sheetData sheetId="6">
        <row r="16">
          <cell r="E16">
            <v>2</v>
          </cell>
          <cell r="F16">
            <v>2</v>
          </cell>
          <cell r="G16">
            <v>2</v>
          </cell>
        </row>
        <row r="18">
          <cell r="E18">
            <v>1</v>
          </cell>
          <cell r="F18">
            <v>1</v>
          </cell>
          <cell r="G18">
            <v>1</v>
          </cell>
        </row>
        <row r="20">
          <cell r="E20">
            <v>1</v>
          </cell>
          <cell r="F20">
            <v>1</v>
          </cell>
          <cell r="G20">
            <v>1</v>
          </cell>
        </row>
        <row r="24">
          <cell r="E24">
            <v>4</v>
          </cell>
          <cell r="F24">
            <v>4</v>
          </cell>
          <cell r="G24">
            <v>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</sheetData>
      <sheetData sheetId="7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E13">
            <v>1</v>
          </cell>
          <cell r="F13">
            <v>1</v>
          </cell>
          <cell r="G13">
            <v>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E14">
            <v>4</v>
          </cell>
          <cell r="F14">
            <v>4</v>
          </cell>
          <cell r="G14">
            <v>3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E15">
            <v>1</v>
          </cell>
          <cell r="F15">
            <v>1</v>
          </cell>
          <cell r="G15">
            <v>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E16">
            <v>3</v>
          </cell>
          <cell r="F16">
            <v>3</v>
          </cell>
          <cell r="G16">
            <v>3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E17">
            <v>5</v>
          </cell>
          <cell r="F17">
            <v>5</v>
          </cell>
          <cell r="G17">
            <v>5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E18">
            <v>1</v>
          </cell>
          <cell r="F18">
            <v>1</v>
          </cell>
          <cell r="G18">
            <v>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E19">
            <v>2</v>
          </cell>
          <cell r="F19">
            <v>2</v>
          </cell>
          <cell r="G19">
            <v>2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</row>
        <row r="20">
          <cell r="E20">
            <v>5</v>
          </cell>
          <cell r="F20">
            <v>5</v>
          </cell>
          <cell r="G20">
            <v>4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E21">
            <v>1</v>
          </cell>
          <cell r="F21">
            <v>1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E23">
            <v>3</v>
          </cell>
          <cell r="F23">
            <v>3</v>
          </cell>
          <cell r="G23">
            <v>1</v>
          </cell>
          <cell r="H23">
            <v>0</v>
          </cell>
          <cell r="I23">
            <v>0</v>
          </cell>
          <cell r="J23">
            <v>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E24">
            <v>26</v>
          </cell>
          <cell r="F24">
            <v>26</v>
          </cell>
          <cell r="G24">
            <v>22</v>
          </cell>
          <cell r="H24">
            <v>0</v>
          </cell>
          <cell r="I24">
            <v>0</v>
          </cell>
          <cell r="J24">
            <v>4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</sheetData>
      <sheetData sheetId="8">
        <row r="11">
          <cell r="E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5</v>
          </cell>
          <cell r="F13">
            <v>5</v>
          </cell>
          <cell r="G13">
            <v>5</v>
          </cell>
        </row>
        <row r="14">
          <cell r="E14">
            <v>6</v>
          </cell>
          <cell r="F14">
            <v>6</v>
          </cell>
          <cell r="G14">
            <v>6</v>
          </cell>
        </row>
        <row r="15">
          <cell r="E15">
            <v>16</v>
          </cell>
          <cell r="F15">
            <v>16</v>
          </cell>
          <cell r="G15">
            <v>16</v>
          </cell>
        </row>
        <row r="16">
          <cell r="E16">
            <v>17</v>
          </cell>
          <cell r="F16">
            <v>17</v>
          </cell>
          <cell r="G16">
            <v>17</v>
          </cell>
        </row>
        <row r="17">
          <cell r="E17">
            <v>21</v>
          </cell>
          <cell r="F17">
            <v>21</v>
          </cell>
          <cell r="G17">
            <v>20</v>
          </cell>
          <cell r="H17">
            <v>1</v>
          </cell>
          <cell r="K17">
            <v>1</v>
          </cell>
          <cell r="L17">
            <v>1</v>
          </cell>
          <cell r="M17">
            <v>1</v>
          </cell>
        </row>
        <row r="18">
          <cell r="E18">
            <v>20</v>
          </cell>
          <cell r="F18">
            <v>20</v>
          </cell>
          <cell r="G18">
            <v>20</v>
          </cell>
        </row>
        <row r="19">
          <cell r="E19">
            <v>16</v>
          </cell>
          <cell r="F19">
            <v>16</v>
          </cell>
          <cell r="G19">
            <v>16</v>
          </cell>
        </row>
        <row r="20">
          <cell r="E20">
            <v>14</v>
          </cell>
          <cell r="F20">
            <v>14</v>
          </cell>
          <cell r="G20">
            <v>14</v>
          </cell>
        </row>
        <row r="21">
          <cell r="E21">
            <v>4</v>
          </cell>
          <cell r="F21">
            <v>4</v>
          </cell>
          <cell r="G21">
            <v>4</v>
          </cell>
        </row>
        <row r="22">
          <cell r="E22">
            <v>1</v>
          </cell>
          <cell r="F22">
            <v>1</v>
          </cell>
          <cell r="G22">
            <v>1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120</v>
          </cell>
          <cell r="F24">
            <v>120</v>
          </cell>
          <cell r="G24">
            <v>119</v>
          </cell>
          <cell r="H24">
            <v>1</v>
          </cell>
          <cell r="I24">
            <v>0</v>
          </cell>
          <cell r="J24">
            <v>0</v>
          </cell>
          <cell r="K24">
            <v>1</v>
          </cell>
          <cell r="L24">
            <v>1</v>
          </cell>
          <cell r="M24">
            <v>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</sheetData>
      <sheetData sheetId="9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</row>
        <row r="13">
          <cell r="E13">
            <v>8</v>
          </cell>
          <cell r="F13">
            <v>8</v>
          </cell>
          <cell r="G13">
            <v>8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</row>
        <row r="14">
          <cell r="E14">
            <v>9</v>
          </cell>
          <cell r="F14">
            <v>9</v>
          </cell>
          <cell r="G14">
            <v>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</row>
        <row r="15">
          <cell r="E15">
            <v>29</v>
          </cell>
          <cell r="F15">
            <v>29</v>
          </cell>
          <cell r="G15">
            <v>28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</row>
        <row r="16">
          <cell r="E16">
            <v>39</v>
          </cell>
          <cell r="F16">
            <v>39</v>
          </cell>
          <cell r="G16">
            <v>37</v>
          </cell>
          <cell r="H16">
            <v>0</v>
          </cell>
          <cell r="I16">
            <v>0</v>
          </cell>
          <cell r="J16">
            <v>2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E17">
            <v>31</v>
          </cell>
          <cell r="F17">
            <v>31</v>
          </cell>
          <cell r="G17">
            <v>31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E18">
            <v>32</v>
          </cell>
          <cell r="F18">
            <v>32</v>
          </cell>
          <cell r="G18">
            <v>32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E19">
            <v>41</v>
          </cell>
          <cell r="F19">
            <v>41</v>
          </cell>
          <cell r="G19">
            <v>39</v>
          </cell>
          <cell r="H19">
            <v>2</v>
          </cell>
          <cell r="I19">
            <v>0</v>
          </cell>
          <cell r="J19">
            <v>0</v>
          </cell>
          <cell r="K19">
            <v>2</v>
          </cell>
          <cell r="L19">
            <v>2</v>
          </cell>
          <cell r="M19">
            <v>0</v>
          </cell>
          <cell r="N19">
            <v>0</v>
          </cell>
          <cell r="O19">
            <v>0</v>
          </cell>
          <cell r="Q19">
            <v>2</v>
          </cell>
          <cell r="R19">
            <v>0</v>
          </cell>
          <cell r="S19">
            <v>0</v>
          </cell>
        </row>
        <row r="20">
          <cell r="E20">
            <v>33</v>
          </cell>
          <cell r="F20">
            <v>33</v>
          </cell>
          <cell r="G20">
            <v>32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</row>
        <row r="21">
          <cell r="E21">
            <v>21</v>
          </cell>
          <cell r="F21">
            <v>21</v>
          </cell>
          <cell r="G21">
            <v>20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E22">
            <v>4</v>
          </cell>
          <cell r="F22">
            <v>4</v>
          </cell>
          <cell r="G22">
            <v>4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</row>
        <row r="23">
          <cell r="E23">
            <v>2</v>
          </cell>
          <cell r="F23">
            <v>2</v>
          </cell>
          <cell r="G23">
            <v>2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E24">
            <v>249</v>
          </cell>
          <cell r="F24">
            <v>249</v>
          </cell>
          <cell r="G24">
            <v>242</v>
          </cell>
          <cell r="H24">
            <v>2</v>
          </cell>
          <cell r="I24">
            <v>0</v>
          </cell>
          <cell r="J24">
            <v>5</v>
          </cell>
          <cell r="K24">
            <v>2</v>
          </cell>
          <cell r="L24">
            <v>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</v>
          </cell>
          <cell r="R24">
            <v>0</v>
          </cell>
          <cell r="S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254"/>
  <sheetViews>
    <sheetView view="pageBreakPreview" zoomScale="85" zoomScaleNormal="75" zoomScaleSheetLayoutView="85" zoomScalePageLayoutView="0" workbookViewId="0" topLeftCell="A1">
      <pane xSplit="2" ySplit="6" topLeftCell="C28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G4" sqref="G4:G6"/>
    </sheetView>
  </sheetViews>
  <sheetFormatPr defaultColWidth="9.00390625" defaultRowHeight="13.5"/>
  <cols>
    <col min="1" max="1" width="5.375" style="5" customWidth="1"/>
    <col min="2" max="2" width="19.25390625" style="5" customWidth="1"/>
    <col min="3" max="17" width="9.00390625" style="20" customWidth="1"/>
    <col min="18" max="18" width="8.125" style="18" customWidth="1"/>
    <col min="19" max="19" width="8.125" style="19" customWidth="1"/>
    <col min="20" max="20" width="8.625" style="19" customWidth="1"/>
    <col min="21" max="21" width="8.125" style="19" customWidth="1"/>
    <col min="22" max="16384" width="9.00390625" style="15" customWidth="1"/>
  </cols>
  <sheetData>
    <row r="1" spans="1:21" s="7" customFormat="1" ht="28.5" customHeight="1">
      <c r="A1" s="121">
        <v>41275</v>
      </c>
      <c r="B1" s="121"/>
      <c r="C1" s="102" t="s">
        <v>59</v>
      </c>
      <c r="E1" s="103"/>
      <c r="F1" s="104"/>
      <c r="G1" s="105"/>
      <c r="R1" s="9"/>
      <c r="S1" s="10"/>
      <c r="T1" s="10"/>
      <c r="U1" s="11"/>
    </row>
    <row r="2" spans="1:21" s="1" customFormat="1" ht="18.75" customHeight="1">
      <c r="A2" s="106" t="s">
        <v>0</v>
      </c>
      <c r="B2" s="106"/>
      <c r="K2" s="107"/>
      <c r="N2" s="122">
        <v>41729</v>
      </c>
      <c r="O2" s="123"/>
      <c r="P2" s="123"/>
      <c r="Q2" s="123"/>
      <c r="R2" s="123"/>
      <c r="S2" s="123"/>
      <c r="T2" s="123"/>
      <c r="U2" s="123"/>
    </row>
    <row r="3" spans="1:21" s="12" customFormat="1" ht="21.75" customHeight="1">
      <c r="A3" s="108"/>
      <c r="B3" s="109"/>
      <c r="C3" s="134" t="s">
        <v>6</v>
      </c>
      <c r="D3" s="149" t="s">
        <v>83</v>
      </c>
      <c r="E3" s="132"/>
      <c r="F3" s="132"/>
      <c r="G3" s="132"/>
      <c r="H3" s="133"/>
      <c r="I3" s="118" t="s">
        <v>84</v>
      </c>
      <c r="J3" s="118" t="s">
        <v>85</v>
      </c>
      <c r="K3" s="131" t="s">
        <v>1</v>
      </c>
      <c r="L3" s="132"/>
      <c r="M3" s="132"/>
      <c r="N3" s="132"/>
      <c r="O3" s="133"/>
      <c r="P3" s="143" t="s">
        <v>86</v>
      </c>
      <c r="Q3" s="143" t="s">
        <v>87</v>
      </c>
      <c r="R3" s="146" t="s">
        <v>2</v>
      </c>
      <c r="S3" s="137" t="s">
        <v>3</v>
      </c>
      <c r="T3" s="137" t="s">
        <v>4</v>
      </c>
      <c r="U3" s="140" t="s">
        <v>5</v>
      </c>
    </row>
    <row r="4" spans="1:21" s="12" customFormat="1" ht="21.75" customHeight="1">
      <c r="A4" s="110"/>
      <c r="B4" s="111"/>
      <c r="C4" s="119"/>
      <c r="D4" s="130" t="s">
        <v>8</v>
      </c>
      <c r="E4" s="115" t="s">
        <v>88</v>
      </c>
      <c r="F4" s="115" t="s">
        <v>89</v>
      </c>
      <c r="G4" s="115" t="s">
        <v>90</v>
      </c>
      <c r="H4" s="115" t="s">
        <v>60</v>
      </c>
      <c r="I4" s="119"/>
      <c r="J4" s="119"/>
      <c r="K4" s="130" t="s">
        <v>10</v>
      </c>
      <c r="L4" s="124" t="s">
        <v>91</v>
      </c>
      <c r="M4" s="125" t="s">
        <v>11</v>
      </c>
      <c r="N4" s="112"/>
      <c r="O4" s="130" t="s">
        <v>12</v>
      </c>
      <c r="P4" s="144"/>
      <c r="Q4" s="144"/>
      <c r="R4" s="147"/>
      <c r="S4" s="138"/>
      <c r="T4" s="138"/>
      <c r="U4" s="141"/>
    </row>
    <row r="5" spans="1:21" s="12" customFormat="1" ht="21.75" customHeight="1">
      <c r="A5" s="110" t="s">
        <v>7</v>
      </c>
      <c r="B5" s="111"/>
      <c r="C5" s="119"/>
      <c r="D5" s="116"/>
      <c r="E5" s="116"/>
      <c r="F5" s="116"/>
      <c r="G5" s="116"/>
      <c r="H5" s="150"/>
      <c r="I5" s="119"/>
      <c r="J5" s="119"/>
      <c r="K5" s="116"/>
      <c r="L5" s="116"/>
      <c r="M5" s="126"/>
      <c r="N5" s="128" t="s">
        <v>61</v>
      </c>
      <c r="O5" s="116"/>
      <c r="P5" s="144"/>
      <c r="Q5" s="144"/>
      <c r="R5" s="147"/>
      <c r="S5" s="138"/>
      <c r="T5" s="138"/>
      <c r="U5" s="141"/>
    </row>
    <row r="6" spans="1:21" s="12" customFormat="1" ht="27" customHeight="1">
      <c r="A6" s="113"/>
      <c r="B6" s="114"/>
      <c r="C6" s="120"/>
      <c r="D6" s="117"/>
      <c r="E6" s="117"/>
      <c r="F6" s="117"/>
      <c r="G6" s="117"/>
      <c r="H6" s="151"/>
      <c r="I6" s="120"/>
      <c r="J6" s="120"/>
      <c r="K6" s="117"/>
      <c r="L6" s="117"/>
      <c r="M6" s="127"/>
      <c r="N6" s="129"/>
      <c r="O6" s="117"/>
      <c r="P6" s="145"/>
      <c r="Q6" s="145"/>
      <c r="R6" s="148"/>
      <c r="S6" s="139"/>
      <c r="T6" s="139"/>
      <c r="U6" s="142"/>
    </row>
    <row r="7" spans="1:21" ht="10.5" customHeight="1">
      <c r="A7" s="13"/>
      <c r="B7" s="14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3"/>
      <c r="S7" s="3"/>
      <c r="T7" s="3"/>
      <c r="U7" s="4"/>
    </row>
    <row r="8" spans="1:21" ht="19.5" customHeight="1">
      <c r="A8" s="48"/>
      <c r="B8" s="49" t="s">
        <v>13</v>
      </c>
      <c r="C8" s="50">
        <f>SUM(C10:C11)</f>
        <v>1792</v>
      </c>
      <c r="D8" s="50">
        <f>SUM(D10:D11)</f>
        <v>1792</v>
      </c>
      <c r="E8" s="50">
        <f aca="true" t="shared" si="0" ref="E8:P8">SUM(E10:E11)</f>
        <v>1746</v>
      </c>
      <c r="F8" s="50">
        <f t="shared" si="0"/>
        <v>9</v>
      </c>
      <c r="G8" s="50">
        <f t="shared" si="0"/>
        <v>3</v>
      </c>
      <c r="H8" s="50">
        <f t="shared" si="0"/>
        <v>34</v>
      </c>
      <c r="I8" s="50">
        <f t="shared" si="0"/>
        <v>12</v>
      </c>
      <c r="J8" s="50">
        <f t="shared" si="0"/>
        <v>11</v>
      </c>
      <c r="K8" s="50">
        <f t="shared" si="0"/>
        <v>4</v>
      </c>
      <c r="L8" s="50">
        <f t="shared" si="0"/>
        <v>0</v>
      </c>
      <c r="M8" s="50">
        <f t="shared" si="0"/>
        <v>2</v>
      </c>
      <c r="N8" s="50">
        <f t="shared" si="0"/>
        <v>0</v>
      </c>
      <c r="O8" s="50">
        <f t="shared" si="0"/>
        <v>4</v>
      </c>
      <c r="P8" s="50">
        <f t="shared" si="0"/>
        <v>1</v>
      </c>
      <c r="Q8" s="50">
        <f>SUM(Q10:Q11)</f>
        <v>2</v>
      </c>
      <c r="R8" s="51">
        <f>I8/C8%</f>
        <v>0.6696428571428571</v>
      </c>
      <c r="S8" s="52">
        <f>J8/I8%</f>
        <v>91.66666666666667</v>
      </c>
      <c r="T8" s="52">
        <f>M8/C8*100000</f>
        <v>111.60714285714285</v>
      </c>
      <c r="U8" s="53">
        <f>M8/I8%</f>
        <v>16.666666666666668</v>
      </c>
    </row>
    <row r="9" spans="1:21" ht="4.5" customHeight="1">
      <c r="A9" s="54"/>
      <c r="B9" s="55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  <c r="S9" s="58"/>
      <c r="T9" s="58"/>
      <c r="U9" s="59"/>
    </row>
    <row r="10" spans="1:21" ht="19.5" customHeight="1">
      <c r="A10" s="54"/>
      <c r="B10" s="55" t="s">
        <v>14</v>
      </c>
      <c r="C10" s="60">
        <f>C14+C19+C20+C21+C25+C29+C30+C31+C36+C37+C39+C43+C46+C50+C54+C58+C59+C62+C65+C68</f>
        <v>1766</v>
      </c>
      <c r="D10" s="60">
        <f aca="true" t="shared" si="1" ref="D10:Q10">D14+D19+D20+D21+D25+D29+D30+D31+D36+D37+D39+D43+D46+D50+D54+D58+D59+D62+D65+D68</f>
        <v>1766</v>
      </c>
      <c r="E10" s="60">
        <f t="shared" si="1"/>
        <v>1724</v>
      </c>
      <c r="F10" s="60">
        <f t="shared" si="1"/>
        <v>9</v>
      </c>
      <c r="G10" s="60">
        <f t="shared" si="1"/>
        <v>3</v>
      </c>
      <c r="H10" s="60">
        <f t="shared" si="1"/>
        <v>30</v>
      </c>
      <c r="I10" s="60">
        <f t="shared" si="1"/>
        <v>12</v>
      </c>
      <c r="J10" s="60">
        <f t="shared" si="1"/>
        <v>11</v>
      </c>
      <c r="K10" s="60">
        <f t="shared" si="1"/>
        <v>4</v>
      </c>
      <c r="L10" s="60">
        <f t="shared" si="1"/>
        <v>0</v>
      </c>
      <c r="M10" s="60">
        <f t="shared" si="1"/>
        <v>2</v>
      </c>
      <c r="N10" s="60">
        <f t="shared" si="1"/>
        <v>0</v>
      </c>
      <c r="O10" s="60">
        <f t="shared" si="1"/>
        <v>4</v>
      </c>
      <c r="P10" s="60">
        <f t="shared" si="1"/>
        <v>1</v>
      </c>
      <c r="Q10" s="60">
        <f t="shared" si="1"/>
        <v>2</v>
      </c>
      <c r="R10" s="61">
        <f>I10/C10%</f>
        <v>0.6795016987542469</v>
      </c>
      <c r="S10" s="62">
        <f>J10/I10%</f>
        <v>91.66666666666667</v>
      </c>
      <c r="T10" s="62">
        <f>M10/C10*100000</f>
        <v>113.25028312570782</v>
      </c>
      <c r="U10" s="63">
        <f>M10/I10%</f>
        <v>16.666666666666668</v>
      </c>
    </row>
    <row r="11" spans="1:21" ht="19.5" customHeight="1">
      <c r="A11" s="54"/>
      <c r="B11" s="55" t="s">
        <v>15</v>
      </c>
      <c r="C11" s="60">
        <f>C15+C16+C22+C26+C32+C33+C38+C47+C51+C55</f>
        <v>26</v>
      </c>
      <c r="D11" s="60">
        <f aca="true" t="shared" si="2" ref="D11:Q11">D15+D16+D22+D26+D32+D33+D38+D47+D51+D55</f>
        <v>26</v>
      </c>
      <c r="E11" s="60">
        <f t="shared" si="2"/>
        <v>22</v>
      </c>
      <c r="F11" s="60">
        <f t="shared" si="2"/>
        <v>0</v>
      </c>
      <c r="G11" s="60">
        <f t="shared" si="2"/>
        <v>0</v>
      </c>
      <c r="H11" s="60">
        <f t="shared" si="2"/>
        <v>4</v>
      </c>
      <c r="I11" s="60">
        <f t="shared" si="2"/>
        <v>0</v>
      </c>
      <c r="J11" s="60">
        <f t="shared" si="2"/>
        <v>0</v>
      </c>
      <c r="K11" s="60">
        <f t="shared" si="2"/>
        <v>0</v>
      </c>
      <c r="L11" s="60">
        <f t="shared" si="2"/>
        <v>0</v>
      </c>
      <c r="M11" s="60">
        <f t="shared" si="2"/>
        <v>0</v>
      </c>
      <c r="N11" s="60">
        <f t="shared" si="2"/>
        <v>0</v>
      </c>
      <c r="O11" s="60">
        <f t="shared" si="2"/>
        <v>0</v>
      </c>
      <c r="P11" s="60">
        <f t="shared" si="2"/>
        <v>0</v>
      </c>
      <c r="Q11" s="60">
        <f t="shared" si="2"/>
        <v>0</v>
      </c>
      <c r="R11" s="61">
        <f>I11/C11%</f>
        <v>0</v>
      </c>
      <c r="S11" s="62">
        <f>IF(I11=0,0,J11/I11%)</f>
        <v>0</v>
      </c>
      <c r="T11" s="62">
        <f>M11/C11*100000</f>
        <v>0</v>
      </c>
      <c r="U11" s="63">
        <f>IF(I11=0,0,M11/I11%)</f>
        <v>0</v>
      </c>
    </row>
    <row r="12" spans="1:21" ht="19.5" customHeight="1">
      <c r="A12" s="54"/>
      <c r="B12" s="55"/>
      <c r="C12" s="60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57"/>
      <c r="S12" s="58"/>
      <c r="T12" s="58"/>
      <c r="U12" s="59"/>
    </row>
    <row r="13" spans="1:21" ht="19.5" customHeight="1">
      <c r="A13" s="48" t="s">
        <v>16</v>
      </c>
      <c r="B13" s="49"/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1">
        <v>0</v>
      </c>
      <c r="S13" s="52">
        <v>0</v>
      </c>
      <c r="T13" s="52">
        <v>0</v>
      </c>
      <c r="U13" s="53">
        <v>0</v>
      </c>
    </row>
    <row r="14" spans="1:21" ht="19.5" customHeight="1">
      <c r="A14" s="54"/>
      <c r="B14" s="55" t="s">
        <v>17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1">
        <v>0</v>
      </c>
      <c r="S14" s="62">
        <v>0</v>
      </c>
      <c r="T14" s="62">
        <v>0</v>
      </c>
      <c r="U14" s="63">
        <v>0</v>
      </c>
    </row>
    <row r="15" spans="1:21" ht="19.5" customHeight="1">
      <c r="A15" s="54"/>
      <c r="B15" s="55" t="s">
        <v>18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1">
        <v>0</v>
      </c>
      <c r="S15" s="62">
        <v>0</v>
      </c>
      <c r="T15" s="62">
        <v>0</v>
      </c>
      <c r="U15" s="63">
        <v>0</v>
      </c>
    </row>
    <row r="16" spans="1:21" ht="19.5" customHeight="1">
      <c r="A16" s="54"/>
      <c r="B16" s="55" t="s">
        <v>19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1">
        <v>0</v>
      </c>
      <c r="S16" s="62">
        <v>0</v>
      </c>
      <c r="T16" s="62">
        <v>0</v>
      </c>
      <c r="U16" s="63">
        <v>0</v>
      </c>
    </row>
    <row r="17" spans="1:21" ht="19.5" customHeight="1">
      <c r="A17" s="54"/>
      <c r="B17" s="55"/>
      <c r="C17" s="60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57"/>
      <c r="S17" s="58"/>
      <c r="T17" s="58"/>
      <c r="U17" s="59"/>
    </row>
    <row r="18" spans="1:21" ht="19.5" customHeight="1">
      <c r="A18" s="48" t="s">
        <v>20</v>
      </c>
      <c r="B18" s="65"/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1">
        <v>0</v>
      </c>
      <c r="S18" s="52">
        <v>0</v>
      </c>
      <c r="T18" s="52">
        <v>0</v>
      </c>
      <c r="U18" s="53">
        <v>0</v>
      </c>
    </row>
    <row r="19" spans="1:21" ht="19.5" customHeight="1">
      <c r="A19" s="54"/>
      <c r="B19" s="55" t="s">
        <v>21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1">
        <v>0</v>
      </c>
      <c r="S19" s="62">
        <v>0</v>
      </c>
      <c r="T19" s="62">
        <v>0</v>
      </c>
      <c r="U19" s="63">
        <v>0</v>
      </c>
    </row>
    <row r="20" spans="1:21" ht="19.5" customHeight="1">
      <c r="A20" s="54"/>
      <c r="B20" s="55" t="s">
        <v>22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1">
        <v>0</v>
      </c>
      <c r="S20" s="62">
        <v>0</v>
      </c>
      <c r="T20" s="62">
        <v>0</v>
      </c>
      <c r="U20" s="63">
        <v>0</v>
      </c>
    </row>
    <row r="21" spans="1:21" ht="19.5" customHeight="1">
      <c r="A21" s="54"/>
      <c r="B21" s="55" t="s">
        <v>23</v>
      </c>
      <c r="C21" s="60">
        <v>0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1">
        <v>0</v>
      </c>
      <c r="S21" s="62">
        <v>0</v>
      </c>
      <c r="T21" s="62">
        <v>0</v>
      </c>
      <c r="U21" s="63">
        <v>0</v>
      </c>
    </row>
    <row r="22" spans="1:21" ht="19.5" customHeight="1">
      <c r="A22" s="54"/>
      <c r="B22" s="55" t="s">
        <v>24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1">
        <v>0</v>
      </c>
      <c r="S22" s="62">
        <v>0</v>
      </c>
      <c r="T22" s="62">
        <v>0</v>
      </c>
      <c r="U22" s="63">
        <v>0</v>
      </c>
    </row>
    <row r="23" spans="1:21" ht="19.5" customHeight="1">
      <c r="A23" s="66"/>
      <c r="B23" s="67"/>
      <c r="C23" s="60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8"/>
      <c r="S23" s="69"/>
      <c r="T23" s="69"/>
      <c r="U23" s="70"/>
    </row>
    <row r="24" spans="1:21" ht="19.5" customHeight="1">
      <c r="A24" s="48" t="s">
        <v>25</v>
      </c>
      <c r="B24" s="65"/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1">
        <v>0</v>
      </c>
      <c r="S24" s="52">
        <v>0</v>
      </c>
      <c r="T24" s="52">
        <v>0</v>
      </c>
      <c r="U24" s="53">
        <v>0</v>
      </c>
    </row>
    <row r="25" spans="1:21" ht="19.5" customHeight="1">
      <c r="A25" s="66"/>
      <c r="B25" s="67" t="s">
        <v>26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1">
        <v>0</v>
      </c>
      <c r="S25" s="62">
        <v>0</v>
      </c>
      <c r="T25" s="62">
        <v>0</v>
      </c>
      <c r="U25" s="63">
        <v>0</v>
      </c>
    </row>
    <row r="26" spans="1:21" ht="19.5" customHeight="1">
      <c r="A26" s="66"/>
      <c r="B26" s="67" t="s">
        <v>27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1">
        <v>0</v>
      </c>
      <c r="S26" s="62">
        <v>0</v>
      </c>
      <c r="T26" s="62">
        <v>0</v>
      </c>
      <c r="U26" s="63">
        <v>0</v>
      </c>
    </row>
    <row r="27" spans="1:21" ht="19.5" customHeight="1">
      <c r="A27" s="66"/>
      <c r="B27" s="67"/>
      <c r="C27" s="60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8"/>
      <c r="S27" s="69"/>
      <c r="T27" s="69"/>
      <c r="U27" s="70"/>
    </row>
    <row r="28" spans="1:21" ht="19.5" customHeight="1">
      <c r="A28" s="135" t="s">
        <v>28</v>
      </c>
      <c r="B28" s="136"/>
      <c r="C28" s="50">
        <f>SUM(C29:C33)</f>
        <v>1135</v>
      </c>
      <c r="D28" s="50">
        <f aca="true" t="shared" si="3" ref="D28:P28">SUM(D29:D33)</f>
        <v>1135</v>
      </c>
      <c r="E28" s="50">
        <f t="shared" si="3"/>
        <v>1115</v>
      </c>
      <c r="F28" s="50">
        <f t="shared" si="3"/>
        <v>5</v>
      </c>
      <c r="G28" s="50">
        <f t="shared" si="3"/>
        <v>2</v>
      </c>
      <c r="H28" s="50">
        <f t="shared" si="3"/>
        <v>13</v>
      </c>
      <c r="I28" s="50">
        <f t="shared" si="3"/>
        <v>7</v>
      </c>
      <c r="J28" s="50">
        <f t="shared" si="3"/>
        <v>6</v>
      </c>
      <c r="K28" s="50">
        <f t="shared" si="3"/>
        <v>3</v>
      </c>
      <c r="L28" s="50">
        <f t="shared" si="3"/>
        <v>0</v>
      </c>
      <c r="M28" s="50">
        <f t="shared" si="3"/>
        <v>1</v>
      </c>
      <c r="N28" s="50">
        <f t="shared" si="3"/>
        <v>0</v>
      </c>
      <c r="O28" s="50">
        <f t="shared" si="3"/>
        <v>1</v>
      </c>
      <c r="P28" s="50">
        <f t="shared" si="3"/>
        <v>1</v>
      </c>
      <c r="Q28" s="50">
        <f>SUM(Q29:Q33)</f>
        <v>2</v>
      </c>
      <c r="R28" s="51">
        <f>I28/C28%</f>
        <v>0.6167400881057269</v>
      </c>
      <c r="S28" s="52">
        <f>J28/I28%</f>
        <v>85.71428571428571</v>
      </c>
      <c r="T28" s="52">
        <f>M28/C28*100000</f>
        <v>88.1057268722467</v>
      </c>
      <c r="U28" s="53">
        <f>M28/I28%</f>
        <v>14.285714285714285</v>
      </c>
    </row>
    <row r="29" spans="1:21" ht="19.5" customHeight="1">
      <c r="A29" s="66"/>
      <c r="B29" s="67" t="s">
        <v>29</v>
      </c>
      <c r="C29" s="60">
        <f>'[1]三条市'!E24</f>
        <v>1023</v>
      </c>
      <c r="D29" s="60">
        <f>'[1]三条市'!F24</f>
        <v>1023</v>
      </c>
      <c r="E29" s="60">
        <f>'[1]三条市'!G24</f>
        <v>1007</v>
      </c>
      <c r="F29" s="60">
        <f>'[1]三条市'!H24</f>
        <v>4</v>
      </c>
      <c r="G29" s="60">
        <f>'[1]三条市'!I24</f>
        <v>0</v>
      </c>
      <c r="H29" s="60">
        <f>'[1]三条市'!J24</f>
        <v>12</v>
      </c>
      <c r="I29" s="60">
        <f>'[1]三条市'!K24</f>
        <v>4</v>
      </c>
      <c r="J29" s="60">
        <f>'[1]三条市'!L24</f>
        <v>3</v>
      </c>
      <c r="K29" s="60">
        <f>'[1]三条市'!M24</f>
        <v>3</v>
      </c>
      <c r="L29" s="60">
        <f>'[1]三条市'!N24</f>
        <v>0</v>
      </c>
      <c r="M29" s="60">
        <f>'[1]三条市'!O24</f>
        <v>0</v>
      </c>
      <c r="N29" s="60">
        <f>'[1]三条市'!P24</f>
        <v>0</v>
      </c>
      <c r="O29" s="60">
        <f>'[1]三条市'!Q24</f>
        <v>0</v>
      </c>
      <c r="P29" s="60">
        <f>'[1]三条市'!R24</f>
        <v>1</v>
      </c>
      <c r="Q29" s="60">
        <f>'[1]三条市'!S24</f>
        <v>0</v>
      </c>
      <c r="R29" s="61">
        <f>I29/C29%</f>
        <v>0.39100684261974583</v>
      </c>
      <c r="S29" s="71">
        <f>J29/I29%</f>
        <v>75</v>
      </c>
      <c r="T29" s="62">
        <f>M29/C29*100000</f>
        <v>0</v>
      </c>
      <c r="U29" s="63">
        <f>M29/I29%</f>
        <v>0</v>
      </c>
    </row>
    <row r="30" spans="1:21" ht="19.5" customHeight="1">
      <c r="A30" s="66"/>
      <c r="B30" s="67" t="s">
        <v>30</v>
      </c>
      <c r="C30" s="60">
        <f>'[1]燕市'!E24</f>
        <v>112</v>
      </c>
      <c r="D30" s="60">
        <f>'[1]燕市'!F24</f>
        <v>112</v>
      </c>
      <c r="E30" s="60">
        <f>'[1]燕市'!G24</f>
        <v>108</v>
      </c>
      <c r="F30" s="60">
        <f>'[1]燕市'!H24</f>
        <v>1</v>
      </c>
      <c r="G30" s="60">
        <f>'[1]燕市'!I24</f>
        <v>2</v>
      </c>
      <c r="H30" s="60">
        <f>'[1]燕市'!J24</f>
        <v>1</v>
      </c>
      <c r="I30" s="60">
        <f>'[1]燕市'!K24</f>
        <v>3</v>
      </c>
      <c r="J30" s="60">
        <f>'[1]燕市'!L24</f>
        <v>3</v>
      </c>
      <c r="K30" s="60">
        <f>'[1]燕市'!M24</f>
        <v>0</v>
      </c>
      <c r="L30" s="60">
        <f>'[1]燕市'!N24</f>
        <v>0</v>
      </c>
      <c r="M30" s="60">
        <f>'[1]燕市'!O24</f>
        <v>1</v>
      </c>
      <c r="N30" s="60">
        <f>'[1]燕市'!P24</f>
        <v>0</v>
      </c>
      <c r="O30" s="60">
        <f>'[1]燕市'!Q24</f>
        <v>1</v>
      </c>
      <c r="P30" s="60">
        <f>'[1]燕市'!R24</f>
        <v>0</v>
      </c>
      <c r="Q30" s="60">
        <f>'[1]燕市'!S24</f>
        <v>2</v>
      </c>
      <c r="R30" s="61">
        <f>I30/C30%</f>
        <v>2.6785714285714284</v>
      </c>
      <c r="S30" s="71">
        <f>J30/I30%</f>
        <v>100</v>
      </c>
      <c r="T30" s="62">
        <f>M30/C30*100000</f>
        <v>892.8571428571428</v>
      </c>
      <c r="U30" s="63">
        <f>M30/I30%</f>
        <v>33.333333333333336</v>
      </c>
    </row>
    <row r="31" spans="1:21" ht="19.5" customHeight="1">
      <c r="A31" s="66"/>
      <c r="B31" s="67" t="s">
        <v>31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1">
        <v>0</v>
      </c>
      <c r="S31" s="62">
        <v>0</v>
      </c>
      <c r="T31" s="62">
        <v>0</v>
      </c>
      <c r="U31" s="63">
        <f>IF(I31=0,0,M31/I31%)</f>
        <v>0</v>
      </c>
    </row>
    <row r="32" spans="1:21" ht="19.5" customHeight="1">
      <c r="A32" s="66"/>
      <c r="B32" s="67" t="s">
        <v>32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1">
        <v>0</v>
      </c>
      <c r="S32" s="62">
        <v>0</v>
      </c>
      <c r="T32" s="62">
        <v>0</v>
      </c>
      <c r="U32" s="63">
        <f>IF(I32=0,0,M32/I32%)</f>
        <v>0</v>
      </c>
    </row>
    <row r="33" spans="1:21" ht="19.5" customHeight="1">
      <c r="A33" s="66"/>
      <c r="B33" s="67" t="s">
        <v>33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1">
        <v>0</v>
      </c>
      <c r="S33" s="62">
        <v>0</v>
      </c>
      <c r="T33" s="62">
        <v>0</v>
      </c>
      <c r="U33" s="63">
        <f>IF(I33=0,0,M33/I33%)</f>
        <v>0</v>
      </c>
    </row>
    <row r="34" spans="1:21" ht="19.5" customHeight="1">
      <c r="A34" s="66"/>
      <c r="B34" s="67"/>
      <c r="C34" s="60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8"/>
      <c r="S34" s="69"/>
      <c r="T34" s="69"/>
      <c r="U34" s="70"/>
    </row>
    <row r="35" spans="1:21" ht="19.5" customHeight="1">
      <c r="A35" s="48" t="s">
        <v>34</v>
      </c>
      <c r="B35" s="65"/>
      <c r="C35" s="50">
        <f>SUM(C36:C39)</f>
        <v>262</v>
      </c>
      <c r="D35" s="50">
        <f>SUM(D36:D39)</f>
        <v>262</v>
      </c>
      <c r="E35" s="50">
        <f aca="true" t="shared" si="4" ref="E35:P35">SUM(E36:E39)</f>
        <v>248</v>
      </c>
      <c r="F35" s="50">
        <f t="shared" si="4"/>
        <v>1</v>
      </c>
      <c r="G35" s="50">
        <f t="shared" si="4"/>
        <v>1</v>
      </c>
      <c r="H35" s="50">
        <f t="shared" si="4"/>
        <v>12</v>
      </c>
      <c r="I35" s="50">
        <f t="shared" si="4"/>
        <v>2</v>
      </c>
      <c r="J35" s="50">
        <f t="shared" si="4"/>
        <v>2</v>
      </c>
      <c r="K35" s="50">
        <f t="shared" si="4"/>
        <v>0</v>
      </c>
      <c r="L35" s="50">
        <f t="shared" si="4"/>
        <v>0</v>
      </c>
      <c r="M35" s="50">
        <f t="shared" si="4"/>
        <v>1</v>
      </c>
      <c r="N35" s="50">
        <f t="shared" si="4"/>
        <v>0</v>
      </c>
      <c r="O35" s="50">
        <f t="shared" si="4"/>
        <v>1</v>
      </c>
      <c r="P35" s="50">
        <f t="shared" si="4"/>
        <v>0</v>
      </c>
      <c r="Q35" s="50">
        <f>SUM(Q36:Q39)</f>
        <v>0</v>
      </c>
      <c r="R35" s="51">
        <f>I35/C35%</f>
        <v>0.7633587786259541</v>
      </c>
      <c r="S35" s="52">
        <f>J35/I35%</f>
        <v>100</v>
      </c>
      <c r="T35" s="52">
        <f>M35/C35*100000</f>
        <v>381.6793893129771</v>
      </c>
      <c r="U35" s="53">
        <f>M35/I35%</f>
        <v>50</v>
      </c>
    </row>
    <row r="36" spans="1:21" ht="19.5" customHeight="1">
      <c r="A36" s="66"/>
      <c r="B36" s="67" t="s">
        <v>35</v>
      </c>
      <c r="C36" s="60">
        <f>'[1]長岡市'!E24</f>
        <v>198</v>
      </c>
      <c r="D36" s="60">
        <f>'[1]長岡市'!F24</f>
        <v>198</v>
      </c>
      <c r="E36" s="60">
        <f>'[1]長岡市'!G24</f>
        <v>185</v>
      </c>
      <c r="F36" s="60">
        <f>'[1]長岡市'!H24</f>
        <v>1</v>
      </c>
      <c r="G36" s="60">
        <f>'[1]長岡市'!I24</f>
        <v>0</v>
      </c>
      <c r="H36" s="60">
        <f>'[1]長岡市'!J24</f>
        <v>12</v>
      </c>
      <c r="I36" s="60">
        <f>'[1]長岡市'!K24</f>
        <v>1</v>
      </c>
      <c r="J36" s="60">
        <f>'[1]長岡市'!L24</f>
        <v>1</v>
      </c>
      <c r="K36" s="60">
        <f>'[1]長岡市'!M24</f>
        <v>0</v>
      </c>
      <c r="L36" s="60">
        <f>'[1]長岡市'!N24</f>
        <v>0</v>
      </c>
      <c r="M36" s="60">
        <f>'[1]長岡市'!O24</f>
        <v>0</v>
      </c>
      <c r="N36" s="60">
        <f>'[1]長岡市'!P24</f>
        <v>0</v>
      </c>
      <c r="O36" s="60">
        <f>'[1]長岡市'!Q24</f>
        <v>1</v>
      </c>
      <c r="P36" s="60">
        <f>'[1]長岡市'!R24</f>
        <v>0</v>
      </c>
      <c r="Q36" s="60">
        <f>'[1]長岡市'!S24</f>
        <v>0</v>
      </c>
      <c r="R36" s="61">
        <f>I36/C36%</f>
        <v>0.5050505050505051</v>
      </c>
      <c r="S36" s="62">
        <f>IF(I36=0,0,J36/I36)</f>
        <v>1</v>
      </c>
      <c r="T36" s="62">
        <f>M36/C36*100000</f>
        <v>0</v>
      </c>
      <c r="U36" s="63">
        <f>IF(I36=0,0,M36/I36%)</f>
        <v>0</v>
      </c>
    </row>
    <row r="37" spans="1:21" ht="19.5" customHeight="1">
      <c r="A37" s="66"/>
      <c r="B37" s="67" t="s">
        <v>36</v>
      </c>
      <c r="C37" s="60">
        <f>'[1]見附市'!E24</f>
        <v>60</v>
      </c>
      <c r="D37" s="60">
        <f>'[1]見附市'!F24</f>
        <v>60</v>
      </c>
      <c r="E37" s="60">
        <f>'[1]見附市'!G24</f>
        <v>59</v>
      </c>
      <c r="F37" s="60">
        <f>'[1]見附市'!H24</f>
        <v>0</v>
      </c>
      <c r="G37" s="60">
        <f>'[1]見附市'!I24</f>
        <v>1</v>
      </c>
      <c r="H37" s="60">
        <f>'[1]見附市'!J24</f>
        <v>0</v>
      </c>
      <c r="I37" s="60">
        <f>'[1]見附市'!K24</f>
        <v>1</v>
      </c>
      <c r="J37" s="60">
        <f>'[1]見附市'!L24</f>
        <v>1</v>
      </c>
      <c r="K37" s="60">
        <f>'[1]見附市'!M24</f>
        <v>0</v>
      </c>
      <c r="L37" s="60">
        <f>'[1]見附市'!N24</f>
        <v>0</v>
      </c>
      <c r="M37" s="60">
        <f>'[1]見附市'!O24</f>
        <v>1</v>
      </c>
      <c r="N37" s="60">
        <f>'[1]見附市'!P24</f>
        <v>0</v>
      </c>
      <c r="O37" s="60">
        <f>'[1]見附市'!Q24</f>
        <v>0</v>
      </c>
      <c r="P37" s="60">
        <f>'[1]見附市'!R24</f>
        <v>0</v>
      </c>
      <c r="Q37" s="60">
        <f>'[1]見附市'!S24</f>
        <v>0</v>
      </c>
      <c r="R37" s="61">
        <f>I37/C37%</f>
        <v>1.6666666666666667</v>
      </c>
      <c r="S37" s="62">
        <f>J37/I37%</f>
        <v>100</v>
      </c>
      <c r="T37" s="62">
        <f>M37/C37*100000</f>
        <v>1666.6666666666667</v>
      </c>
      <c r="U37" s="63">
        <f>IF(I37=0,0,M37/I37%)</f>
        <v>100</v>
      </c>
    </row>
    <row r="38" spans="1:21" ht="19.5" customHeight="1">
      <c r="A38" s="66"/>
      <c r="B38" s="67" t="s">
        <v>37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1">
        <v>0</v>
      </c>
      <c r="S38" s="62">
        <v>0</v>
      </c>
      <c r="T38" s="62">
        <v>0</v>
      </c>
      <c r="U38" s="63">
        <f>IF(I38=0,0,M38/I38%)</f>
        <v>0</v>
      </c>
    </row>
    <row r="39" spans="1:21" ht="19.5" customHeight="1">
      <c r="A39" s="66"/>
      <c r="B39" s="67" t="s">
        <v>39</v>
      </c>
      <c r="C39" s="60">
        <f>'[1]小千谷市'!E24</f>
        <v>4</v>
      </c>
      <c r="D39" s="60">
        <f>'[1]小千谷市'!F24</f>
        <v>4</v>
      </c>
      <c r="E39" s="60">
        <f>'[1]小千谷市'!G24</f>
        <v>4</v>
      </c>
      <c r="F39" s="60">
        <f>'[1]小千谷市'!H24</f>
        <v>0</v>
      </c>
      <c r="G39" s="60">
        <f>'[1]小千谷市'!I24</f>
        <v>0</v>
      </c>
      <c r="H39" s="60">
        <f>'[1]小千谷市'!J24</f>
        <v>0</v>
      </c>
      <c r="I39" s="60">
        <f>'[1]小千谷市'!K24</f>
        <v>0</v>
      </c>
      <c r="J39" s="60">
        <f>'[1]小千谷市'!L24</f>
        <v>0</v>
      </c>
      <c r="K39" s="60">
        <f>'[1]小千谷市'!M24</f>
        <v>0</v>
      </c>
      <c r="L39" s="60">
        <f>'[1]小千谷市'!N24</f>
        <v>0</v>
      </c>
      <c r="M39" s="60">
        <f>'[1]小千谷市'!O24</f>
        <v>0</v>
      </c>
      <c r="N39" s="60">
        <f>'[1]小千谷市'!P24</f>
        <v>0</v>
      </c>
      <c r="O39" s="60">
        <f>'[1]小千谷市'!Q24</f>
        <v>0</v>
      </c>
      <c r="P39" s="60">
        <f>'[1]小千谷市'!R24</f>
        <v>0</v>
      </c>
      <c r="Q39" s="60">
        <f>'[1]小千谷市'!S24</f>
        <v>0</v>
      </c>
      <c r="R39" s="61">
        <f>I39/C39%</f>
        <v>0</v>
      </c>
      <c r="S39" s="62">
        <f>IF(I39=0,0,J39/I39%)</f>
        <v>0</v>
      </c>
      <c r="T39" s="62">
        <f>M39/C39*100000</f>
        <v>0</v>
      </c>
      <c r="U39" s="63">
        <f>IF(I39=0,0,M39/I39%)</f>
        <v>0</v>
      </c>
    </row>
    <row r="40" spans="1:21" ht="19.5" customHeight="1">
      <c r="A40" s="66"/>
      <c r="B40" s="67"/>
      <c r="C40" s="60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8"/>
      <c r="S40" s="69"/>
      <c r="T40" s="69"/>
      <c r="U40" s="70"/>
    </row>
    <row r="41" spans="1:21" ht="19.5" customHeight="1">
      <c r="A41" s="66"/>
      <c r="B41" s="67"/>
      <c r="C41" s="60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8"/>
      <c r="S41" s="69"/>
      <c r="T41" s="69"/>
      <c r="U41" s="70"/>
    </row>
    <row r="42" spans="1:21" ht="19.5" customHeight="1">
      <c r="A42" s="48" t="s">
        <v>38</v>
      </c>
      <c r="B42" s="65"/>
      <c r="C42" s="50">
        <f>SUM(C43)</f>
        <v>0</v>
      </c>
      <c r="D42" s="50">
        <f>SUM(D43)</f>
        <v>0</v>
      </c>
      <c r="E42" s="50">
        <f aca="true" t="shared" si="5" ref="E42:Q42">SUM(E43)</f>
        <v>0</v>
      </c>
      <c r="F42" s="50">
        <f t="shared" si="5"/>
        <v>0</v>
      </c>
      <c r="G42" s="50">
        <f t="shared" si="5"/>
        <v>0</v>
      </c>
      <c r="H42" s="50">
        <f t="shared" si="5"/>
        <v>0</v>
      </c>
      <c r="I42" s="50">
        <f t="shared" si="5"/>
        <v>0</v>
      </c>
      <c r="J42" s="50">
        <f t="shared" si="5"/>
        <v>0</v>
      </c>
      <c r="K42" s="50">
        <f t="shared" si="5"/>
        <v>0</v>
      </c>
      <c r="L42" s="50">
        <f t="shared" si="5"/>
        <v>0</v>
      </c>
      <c r="M42" s="50">
        <f t="shared" si="5"/>
        <v>0</v>
      </c>
      <c r="N42" s="50">
        <f t="shared" si="5"/>
        <v>0</v>
      </c>
      <c r="O42" s="50">
        <f t="shared" si="5"/>
        <v>0</v>
      </c>
      <c r="P42" s="50">
        <f t="shared" si="5"/>
        <v>0</v>
      </c>
      <c r="Q42" s="50">
        <f t="shared" si="5"/>
        <v>0</v>
      </c>
      <c r="R42" s="72">
        <f>IF(C42=0,0,I42/C42)</f>
        <v>0</v>
      </c>
      <c r="S42" s="52">
        <v>0</v>
      </c>
      <c r="T42" s="52">
        <f>IF(C42=0,0,M42/C42*100000)</f>
        <v>0</v>
      </c>
      <c r="U42" s="53">
        <v>0</v>
      </c>
    </row>
    <row r="43" spans="1:21" ht="19.5" customHeight="1">
      <c r="A43" s="66"/>
      <c r="B43" s="67" t="s">
        <v>40</v>
      </c>
      <c r="C43" s="60">
        <v>0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1">
        <v>0</v>
      </c>
      <c r="S43" s="62">
        <v>0</v>
      </c>
      <c r="T43" s="62">
        <v>0</v>
      </c>
      <c r="U43" s="63">
        <v>0</v>
      </c>
    </row>
    <row r="44" spans="1:21" ht="19.5" customHeight="1">
      <c r="A44" s="66"/>
      <c r="B44" s="67"/>
      <c r="C44" s="60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8"/>
      <c r="S44" s="69"/>
      <c r="T44" s="69"/>
      <c r="U44" s="70"/>
    </row>
    <row r="45" spans="1:21" ht="19.5" customHeight="1">
      <c r="A45" s="48" t="s">
        <v>41</v>
      </c>
      <c r="B45" s="65"/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1">
        <v>0</v>
      </c>
      <c r="S45" s="52">
        <v>0</v>
      </c>
      <c r="T45" s="52">
        <v>0</v>
      </c>
      <c r="U45" s="53">
        <v>0</v>
      </c>
    </row>
    <row r="46" spans="1:21" ht="19.5" customHeight="1">
      <c r="A46" s="66"/>
      <c r="B46" s="67" t="s">
        <v>42</v>
      </c>
      <c r="C46" s="60">
        <v>0</v>
      </c>
      <c r="D46" s="60">
        <v>0</v>
      </c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v>0</v>
      </c>
      <c r="K46" s="60">
        <v>0</v>
      </c>
      <c r="L46" s="60">
        <v>0</v>
      </c>
      <c r="M46" s="60">
        <v>0</v>
      </c>
      <c r="N46" s="60">
        <v>0</v>
      </c>
      <c r="O46" s="60">
        <v>0</v>
      </c>
      <c r="P46" s="60">
        <v>0</v>
      </c>
      <c r="Q46" s="60">
        <v>0</v>
      </c>
      <c r="R46" s="61">
        <v>0</v>
      </c>
      <c r="S46" s="62">
        <v>0</v>
      </c>
      <c r="T46" s="62">
        <v>0</v>
      </c>
      <c r="U46" s="63">
        <v>0</v>
      </c>
    </row>
    <row r="47" spans="1:21" ht="19.5" customHeight="1">
      <c r="A47" s="66"/>
      <c r="B47" s="67" t="s">
        <v>43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1">
        <v>0</v>
      </c>
      <c r="S47" s="62">
        <v>0</v>
      </c>
      <c r="T47" s="62">
        <v>0</v>
      </c>
      <c r="U47" s="63">
        <v>0</v>
      </c>
    </row>
    <row r="48" spans="1:21" ht="19.5" customHeight="1">
      <c r="A48" s="66"/>
      <c r="B48" s="67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68"/>
      <c r="S48" s="69"/>
      <c r="T48" s="69"/>
      <c r="U48" s="70"/>
    </row>
    <row r="49" spans="1:21" ht="19.5" customHeight="1">
      <c r="A49" s="48" t="s">
        <v>44</v>
      </c>
      <c r="B49" s="65"/>
      <c r="C49" s="50">
        <f>SUM(C50:C51)</f>
        <v>26</v>
      </c>
      <c r="D49" s="50">
        <f aca="true" t="shared" si="6" ref="D49:P49">SUM(D50:D51)</f>
        <v>26</v>
      </c>
      <c r="E49" s="50">
        <f t="shared" si="6"/>
        <v>22</v>
      </c>
      <c r="F49" s="50">
        <f t="shared" si="6"/>
        <v>0</v>
      </c>
      <c r="G49" s="50">
        <f t="shared" si="6"/>
        <v>0</v>
      </c>
      <c r="H49" s="50">
        <f t="shared" si="6"/>
        <v>4</v>
      </c>
      <c r="I49" s="50">
        <f t="shared" si="6"/>
        <v>0</v>
      </c>
      <c r="J49" s="50">
        <f t="shared" si="6"/>
        <v>0</v>
      </c>
      <c r="K49" s="50">
        <f t="shared" si="6"/>
        <v>0</v>
      </c>
      <c r="L49" s="50">
        <f t="shared" si="6"/>
        <v>0</v>
      </c>
      <c r="M49" s="50">
        <f t="shared" si="6"/>
        <v>0</v>
      </c>
      <c r="N49" s="50">
        <f t="shared" si="6"/>
        <v>0</v>
      </c>
      <c r="O49" s="50">
        <f t="shared" si="6"/>
        <v>0</v>
      </c>
      <c r="P49" s="50">
        <f t="shared" si="6"/>
        <v>0</v>
      </c>
      <c r="Q49" s="50">
        <f>SUM(Q50:Q51)</f>
        <v>0</v>
      </c>
      <c r="R49" s="51">
        <f>I49/C49%</f>
        <v>0</v>
      </c>
      <c r="S49" s="52">
        <v>0</v>
      </c>
      <c r="T49" s="52">
        <f>M49/C49*100000</f>
        <v>0</v>
      </c>
      <c r="U49" s="53">
        <f>IF(I49=0,0,M49/I49%)</f>
        <v>0</v>
      </c>
    </row>
    <row r="50" spans="1:21" ht="19.5" customHeight="1">
      <c r="A50" s="66"/>
      <c r="B50" s="67" t="s">
        <v>45</v>
      </c>
      <c r="C50" s="60">
        <v>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0</v>
      </c>
      <c r="R50" s="61">
        <v>0</v>
      </c>
      <c r="S50" s="62">
        <v>0</v>
      </c>
      <c r="T50" s="62">
        <v>0</v>
      </c>
      <c r="U50" s="63">
        <f>IF(I50=0,0,M50/I50%)</f>
        <v>0</v>
      </c>
    </row>
    <row r="51" spans="1:21" ht="19.5" customHeight="1">
      <c r="A51" s="66"/>
      <c r="B51" s="67" t="s">
        <v>46</v>
      </c>
      <c r="C51" s="60">
        <f>'[1]津南町'!E24</f>
        <v>26</v>
      </c>
      <c r="D51" s="60">
        <f>'[1]津南町'!F24</f>
        <v>26</v>
      </c>
      <c r="E51" s="60">
        <f>'[1]津南町'!G24</f>
        <v>22</v>
      </c>
      <c r="F51" s="60">
        <f>'[1]津南町'!H24</f>
        <v>0</v>
      </c>
      <c r="G51" s="60">
        <f>'[1]津南町'!I24</f>
        <v>0</v>
      </c>
      <c r="H51" s="60">
        <f>'[1]津南町'!J24</f>
        <v>4</v>
      </c>
      <c r="I51" s="60">
        <f>'[1]津南町'!K24</f>
        <v>0</v>
      </c>
      <c r="J51" s="60">
        <f>'[1]津南町'!L24</f>
        <v>0</v>
      </c>
      <c r="K51" s="60">
        <f>'[1]津南町'!M24</f>
        <v>0</v>
      </c>
      <c r="L51" s="60">
        <f>'[1]津南町'!N24</f>
        <v>0</v>
      </c>
      <c r="M51" s="60">
        <f>'[1]津南町'!O24</f>
        <v>0</v>
      </c>
      <c r="N51" s="60">
        <f>'[1]津南町'!P24</f>
        <v>0</v>
      </c>
      <c r="O51" s="60">
        <f>'[1]津南町'!Q24</f>
        <v>0</v>
      </c>
      <c r="P51" s="60">
        <f>'[1]津南町'!R24</f>
        <v>0</v>
      </c>
      <c r="Q51" s="60">
        <f>'[1]津南町'!S24</f>
        <v>0</v>
      </c>
      <c r="R51" s="61">
        <f>I51/C51%</f>
        <v>0</v>
      </c>
      <c r="S51" s="62">
        <f>IF(I51=0,0,J51/I51%)</f>
        <v>0</v>
      </c>
      <c r="T51" s="62">
        <f>M51/C51*100000</f>
        <v>0</v>
      </c>
      <c r="U51" s="63">
        <f>IF(I51=0,0,M51/I51%)</f>
        <v>0</v>
      </c>
    </row>
    <row r="52" spans="1:21" ht="19.5" customHeight="1">
      <c r="A52" s="66"/>
      <c r="B52" s="67"/>
      <c r="C52" s="60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8"/>
      <c r="S52" s="69"/>
      <c r="T52" s="69"/>
      <c r="U52" s="70"/>
    </row>
    <row r="53" spans="1:21" ht="19.5" customHeight="1">
      <c r="A53" s="48" t="s">
        <v>47</v>
      </c>
      <c r="B53" s="65"/>
      <c r="C53" s="50">
        <f>SUM(C54:C55)</f>
        <v>120</v>
      </c>
      <c r="D53" s="50">
        <f aca="true" t="shared" si="7" ref="D53:P53">SUM(D54:D55)</f>
        <v>120</v>
      </c>
      <c r="E53" s="50">
        <f t="shared" si="7"/>
        <v>119</v>
      </c>
      <c r="F53" s="50">
        <f t="shared" si="7"/>
        <v>1</v>
      </c>
      <c r="G53" s="50">
        <f t="shared" si="7"/>
        <v>0</v>
      </c>
      <c r="H53" s="50">
        <f t="shared" si="7"/>
        <v>0</v>
      </c>
      <c r="I53" s="50">
        <f t="shared" si="7"/>
        <v>1</v>
      </c>
      <c r="J53" s="50">
        <f t="shared" si="7"/>
        <v>1</v>
      </c>
      <c r="K53" s="50">
        <f t="shared" si="7"/>
        <v>1</v>
      </c>
      <c r="L53" s="50">
        <f t="shared" si="7"/>
        <v>0</v>
      </c>
      <c r="M53" s="50">
        <f t="shared" si="7"/>
        <v>0</v>
      </c>
      <c r="N53" s="50">
        <f t="shared" si="7"/>
        <v>0</v>
      </c>
      <c r="O53" s="50">
        <f t="shared" si="7"/>
        <v>0</v>
      </c>
      <c r="P53" s="50">
        <f t="shared" si="7"/>
        <v>0</v>
      </c>
      <c r="Q53" s="50">
        <f>SUM(Q54:Q55)</f>
        <v>0</v>
      </c>
      <c r="R53" s="51">
        <f>I53/C53%</f>
        <v>0.8333333333333334</v>
      </c>
      <c r="S53" s="52">
        <f>J53/I53%</f>
        <v>100</v>
      </c>
      <c r="T53" s="52">
        <f>M53/C53*100000</f>
        <v>0</v>
      </c>
      <c r="U53" s="53">
        <f>M53/I53%</f>
        <v>0</v>
      </c>
    </row>
    <row r="54" spans="1:21" ht="19.5" customHeight="1">
      <c r="A54" s="66"/>
      <c r="B54" s="67" t="s">
        <v>48</v>
      </c>
      <c r="C54" s="60">
        <f>'[1]柏崎市'!E24</f>
        <v>120</v>
      </c>
      <c r="D54" s="60">
        <f>'[1]柏崎市'!F24</f>
        <v>120</v>
      </c>
      <c r="E54" s="60">
        <f>'[1]柏崎市'!G24</f>
        <v>119</v>
      </c>
      <c r="F54" s="60">
        <f>'[1]柏崎市'!H24</f>
        <v>1</v>
      </c>
      <c r="G54" s="60">
        <f>'[1]柏崎市'!I24</f>
        <v>0</v>
      </c>
      <c r="H54" s="60">
        <f>'[1]柏崎市'!J24</f>
        <v>0</v>
      </c>
      <c r="I54" s="60">
        <f>'[1]柏崎市'!K24</f>
        <v>1</v>
      </c>
      <c r="J54" s="60">
        <f>'[1]柏崎市'!L24</f>
        <v>1</v>
      </c>
      <c r="K54" s="60">
        <f>'[1]柏崎市'!M24</f>
        <v>1</v>
      </c>
      <c r="L54" s="60">
        <f>'[1]柏崎市'!N24</f>
        <v>0</v>
      </c>
      <c r="M54" s="60">
        <f>'[1]柏崎市'!O24</f>
        <v>0</v>
      </c>
      <c r="N54" s="60">
        <f>'[1]柏崎市'!P24</f>
        <v>0</v>
      </c>
      <c r="O54" s="60">
        <f>'[1]柏崎市'!Q24</f>
        <v>0</v>
      </c>
      <c r="P54" s="60">
        <f>'[1]柏崎市'!R24</f>
        <v>0</v>
      </c>
      <c r="Q54" s="60">
        <f>'[1]柏崎市'!S24</f>
        <v>0</v>
      </c>
      <c r="R54" s="61">
        <f>I54/C54%</f>
        <v>0.8333333333333334</v>
      </c>
      <c r="S54" s="62">
        <f>J54/I54%</f>
        <v>100</v>
      </c>
      <c r="T54" s="62">
        <f>M54/C54*100000</f>
        <v>0</v>
      </c>
      <c r="U54" s="63">
        <f>M54/I54%</f>
        <v>0</v>
      </c>
    </row>
    <row r="55" spans="1:21" ht="19.5" customHeight="1">
      <c r="A55" s="66"/>
      <c r="B55" s="67" t="s">
        <v>49</v>
      </c>
      <c r="C55" s="60">
        <v>0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>
        <v>0</v>
      </c>
      <c r="R55" s="61">
        <v>0</v>
      </c>
      <c r="S55" s="62">
        <v>0</v>
      </c>
      <c r="T55" s="62">
        <v>0</v>
      </c>
      <c r="U55" s="63">
        <f>IF(I55=0,0,M55/I55%)</f>
        <v>0</v>
      </c>
    </row>
    <row r="56" spans="1:21" ht="19.5" customHeight="1">
      <c r="A56" s="66"/>
      <c r="B56" s="67"/>
      <c r="C56" s="60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57"/>
      <c r="S56" s="58"/>
      <c r="T56" s="58"/>
      <c r="U56" s="59"/>
    </row>
    <row r="57" spans="1:21" ht="19.5" customHeight="1">
      <c r="A57" s="48" t="s">
        <v>50</v>
      </c>
      <c r="B57" s="65"/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1">
        <v>0</v>
      </c>
      <c r="S57" s="52">
        <v>0</v>
      </c>
      <c r="T57" s="52">
        <v>0</v>
      </c>
      <c r="U57" s="53">
        <v>0</v>
      </c>
    </row>
    <row r="58" spans="1:21" ht="19.5" customHeight="1">
      <c r="A58" s="66"/>
      <c r="B58" s="67" t="s">
        <v>51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v>0</v>
      </c>
      <c r="L58" s="60">
        <v>0</v>
      </c>
      <c r="M58" s="60">
        <v>0</v>
      </c>
      <c r="N58" s="60">
        <v>0</v>
      </c>
      <c r="O58" s="60">
        <v>0</v>
      </c>
      <c r="P58" s="60">
        <v>0</v>
      </c>
      <c r="Q58" s="60">
        <v>0</v>
      </c>
      <c r="R58" s="61">
        <v>0</v>
      </c>
      <c r="S58" s="62">
        <v>0</v>
      </c>
      <c r="T58" s="62">
        <v>0</v>
      </c>
      <c r="U58" s="63">
        <v>0</v>
      </c>
    </row>
    <row r="59" spans="1:21" ht="19.5" customHeight="1">
      <c r="A59" s="66"/>
      <c r="B59" s="67" t="s">
        <v>52</v>
      </c>
      <c r="C59" s="60">
        <v>0</v>
      </c>
      <c r="D59" s="60">
        <v>0</v>
      </c>
      <c r="E59" s="60">
        <v>0</v>
      </c>
      <c r="F59" s="60">
        <v>0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0</v>
      </c>
      <c r="N59" s="60">
        <v>0</v>
      </c>
      <c r="O59" s="60">
        <v>0</v>
      </c>
      <c r="P59" s="60">
        <v>0</v>
      </c>
      <c r="Q59" s="60">
        <v>0</v>
      </c>
      <c r="R59" s="61">
        <v>0</v>
      </c>
      <c r="S59" s="62">
        <v>0</v>
      </c>
      <c r="T59" s="62">
        <v>0</v>
      </c>
      <c r="U59" s="63">
        <v>0</v>
      </c>
    </row>
    <row r="60" spans="1:21" ht="19.5" customHeight="1">
      <c r="A60" s="66"/>
      <c r="B60" s="67"/>
      <c r="C60" s="60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8"/>
      <c r="S60" s="69"/>
      <c r="T60" s="69"/>
      <c r="U60" s="70"/>
    </row>
    <row r="61" spans="1:21" ht="19.5" customHeight="1">
      <c r="A61" s="48" t="s">
        <v>53</v>
      </c>
      <c r="B61" s="65"/>
      <c r="C61" s="50">
        <f>SUM(C62)</f>
        <v>249</v>
      </c>
      <c r="D61" s="50">
        <f aca="true" t="shared" si="8" ref="D61:P61">SUM(D62)</f>
        <v>249</v>
      </c>
      <c r="E61" s="50">
        <f t="shared" si="8"/>
        <v>242</v>
      </c>
      <c r="F61" s="50">
        <f t="shared" si="8"/>
        <v>2</v>
      </c>
      <c r="G61" s="50">
        <f t="shared" si="8"/>
        <v>0</v>
      </c>
      <c r="H61" s="50">
        <f t="shared" si="8"/>
        <v>5</v>
      </c>
      <c r="I61" s="50">
        <f t="shared" si="8"/>
        <v>2</v>
      </c>
      <c r="J61" s="50">
        <f t="shared" si="8"/>
        <v>2</v>
      </c>
      <c r="K61" s="50">
        <f t="shared" si="8"/>
        <v>0</v>
      </c>
      <c r="L61" s="50">
        <f t="shared" si="8"/>
        <v>0</v>
      </c>
      <c r="M61" s="50">
        <f t="shared" si="8"/>
        <v>0</v>
      </c>
      <c r="N61" s="50">
        <f t="shared" si="8"/>
        <v>0</v>
      </c>
      <c r="O61" s="50">
        <f t="shared" si="8"/>
        <v>2</v>
      </c>
      <c r="P61" s="50">
        <f t="shared" si="8"/>
        <v>0</v>
      </c>
      <c r="Q61" s="50">
        <f>SUM(Q62)</f>
        <v>0</v>
      </c>
      <c r="R61" s="51">
        <f>I61/C61%</f>
        <v>0.8032128514056224</v>
      </c>
      <c r="S61" s="52">
        <f>J61/I61%</f>
        <v>100</v>
      </c>
      <c r="T61" s="52">
        <f>M61/C61*100000</f>
        <v>0</v>
      </c>
      <c r="U61" s="53">
        <f>M61/I61%</f>
        <v>0</v>
      </c>
    </row>
    <row r="62" spans="1:21" ht="19.5" customHeight="1">
      <c r="A62" s="66"/>
      <c r="B62" s="67" t="s">
        <v>54</v>
      </c>
      <c r="C62" s="60">
        <f>'[1]糸魚川市'!E24</f>
        <v>249</v>
      </c>
      <c r="D62" s="60">
        <f>'[1]糸魚川市'!F24</f>
        <v>249</v>
      </c>
      <c r="E62" s="60">
        <f>'[1]糸魚川市'!G24</f>
        <v>242</v>
      </c>
      <c r="F62" s="60">
        <f>'[1]糸魚川市'!H24</f>
        <v>2</v>
      </c>
      <c r="G62" s="60">
        <f>'[1]糸魚川市'!I24</f>
        <v>0</v>
      </c>
      <c r="H62" s="60">
        <f>'[1]糸魚川市'!J24</f>
        <v>5</v>
      </c>
      <c r="I62" s="60">
        <f>'[1]糸魚川市'!K24</f>
        <v>2</v>
      </c>
      <c r="J62" s="60">
        <f>'[1]糸魚川市'!L24</f>
        <v>2</v>
      </c>
      <c r="K62" s="60">
        <f>'[1]糸魚川市'!M24</f>
        <v>0</v>
      </c>
      <c r="L62" s="60">
        <f>'[1]糸魚川市'!N24</f>
        <v>0</v>
      </c>
      <c r="M62" s="60">
        <f>'[1]糸魚川市'!O24</f>
        <v>0</v>
      </c>
      <c r="N62" s="60">
        <f>'[1]糸魚川市'!P24</f>
        <v>0</v>
      </c>
      <c r="O62" s="60">
        <f>'[1]糸魚川市'!Q24</f>
        <v>2</v>
      </c>
      <c r="P62" s="60">
        <f>'[1]糸魚川市'!R24</f>
        <v>0</v>
      </c>
      <c r="Q62" s="60">
        <f>'[1]糸魚川市'!S24</f>
        <v>0</v>
      </c>
      <c r="R62" s="61">
        <f>I62/C62%</f>
        <v>0.8032128514056224</v>
      </c>
      <c r="S62" s="62">
        <f>J62/I62%</f>
        <v>100</v>
      </c>
      <c r="T62" s="62">
        <f>M62/C62*100000</f>
        <v>0</v>
      </c>
      <c r="U62" s="63">
        <f>M62/I62%</f>
        <v>0</v>
      </c>
    </row>
    <row r="63" spans="1:21" ht="19.5" customHeight="1">
      <c r="A63" s="66"/>
      <c r="B63" s="67"/>
      <c r="C63" s="60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75"/>
      <c r="S63" s="76"/>
      <c r="T63" s="76"/>
      <c r="U63" s="77"/>
    </row>
    <row r="64" spans="1:21" ht="19.5" customHeight="1">
      <c r="A64" s="48" t="s">
        <v>55</v>
      </c>
      <c r="B64" s="65"/>
      <c r="C64" s="50">
        <v>0</v>
      </c>
      <c r="D64" s="50">
        <v>0</v>
      </c>
      <c r="E64" s="50">
        <v>0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1">
        <v>0</v>
      </c>
      <c r="S64" s="52">
        <v>0</v>
      </c>
      <c r="T64" s="52">
        <v>0</v>
      </c>
      <c r="U64" s="53">
        <v>0</v>
      </c>
    </row>
    <row r="65" spans="1:21" ht="19.5" customHeight="1">
      <c r="A65" s="66"/>
      <c r="B65" s="67" t="s">
        <v>56</v>
      </c>
      <c r="C65" s="60">
        <v>0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0</v>
      </c>
      <c r="N65" s="60">
        <v>0</v>
      </c>
      <c r="O65" s="60">
        <v>0</v>
      </c>
      <c r="P65" s="60">
        <v>0</v>
      </c>
      <c r="Q65" s="60">
        <v>0</v>
      </c>
      <c r="R65" s="61">
        <v>0</v>
      </c>
      <c r="S65" s="62">
        <v>0</v>
      </c>
      <c r="T65" s="62">
        <v>0</v>
      </c>
      <c r="U65" s="63">
        <v>0</v>
      </c>
    </row>
    <row r="66" spans="1:21" ht="19.5" customHeight="1">
      <c r="A66" s="66"/>
      <c r="B66" s="67"/>
      <c r="C66" s="60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78"/>
      <c r="S66" s="79"/>
      <c r="T66" s="79"/>
      <c r="U66" s="80"/>
    </row>
    <row r="67" spans="1:21" ht="19.5" customHeight="1">
      <c r="A67" s="48" t="s">
        <v>57</v>
      </c>
      <c r="B67" s="65"/>
      <c r="C67" s="81">
        <f>SUM(C68)</f>
        <v>0</v>
      </c>
      <c r="D67" s="81">
        <f aca="true" t="shared" si="9" ref="D67:P67">SUM(D68)</f>
        <v>0</v>
      </c>
      <c r="E67" s="81">
        <f t="shared" si="9"/>
        <v>0</v>
      </c>
      <c r="F67" s="81">
        <f t="shared" si="9"/>
        <v>0</v>
      </c>
      <c r="G67" s="81">
        <f t="shared" si="9"/>
        <v>0</v>
      </c>
      <c r="H67" s="81">
        <f t="shared" si="9"/>
        <v>0</v>
      </c>
      <c r="I67" s="81">
        <f t="shared" si="9"/>
        <v>0</v>
      </c>
      <c r="J67" s="81">
        <f t="shared" si="9"/>
        <v>0</v>
      </c>
      <c r="K67" s="81">
        <f t="shared" si="9"/>
        <v>0</v>
      </c>
      <c r="L67" s="81">
        <f t="shared" si="9"/>
        <v>0</v>
      </c>
      <c r="M67" s="81">
        <f t="shared" si="9"/>
        <v>0</v>
      </c>
      <c r="N67" s="81">
        <f t="shared" si="9"/>
        <v>0</v>
      </c>
      <c r="O67" s="81">
        <f t="shared" si="9"/>
        <v>0</v>
      </c>
      <c r="P67" s="81">
        <f t="shared" si="9"/>
        <v>0</v>
      </c>
      <c r="Q67" s="81">
        <f>SUM(Q68)</f>
        <v>0</v>
      </c>
      <c r="R67" s="72" t="s">
        <v>92</v>
      </c>
      <c r="S67" s="82" t="s">
        <v>92</v>
      </c>
      <c r="T67" s="82" t="s">
        <v>92</v>
      </c>
      <c r="U67" s="83" t="s">
        <v>92</v>
      </c>
    </row>
    <row r="68" spans="1:22" ht="19.5" customHeight="1">
      <c r="A68" s="66"/>
      <c r="B68" s="67" t="s">
        <v>58</v>
      </c>
      <c r="C68" s="84">
        <v>0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61">
        <v>0</v>
      </c>
      <c r="S68" s="71">
        <v>0</v>
      </c>
      <c r="T68" s="71">
        <v>0</v>
      </c>
      <c r="U68" s="85">
        <v>0</v>
      </c>
      <c r="V68" s="6"/>
    </row>
    <row r="69" spans="1:21" ht="14.25">
      <c r="A69" s="86"/>
      <c r="B69" s="87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9"/>
      <c r="S69" s="89"/>
      <c r="T69" s="89"/>
      <c r="U69" s="90"/>
    </row>
    <row r="70" spans="1:21" ht="14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91"/>
      <c r="S70" s="92"/>
      <c r="T70" s="92"/>
      <c r="U70" s="92"/>
    </row>
    <row r="71" spans="1:21" ht="14.2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91"/>
      <c r="S71" s="92"/>
      <c r="T71" s="92"/>
      <c r="U71" s="92"/>
    </row>
    <row r="72" spans="1:21" ht="14.2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91"/>
      <c r="S72" s="92"/>
      <c r="T72" s="92"/>
      <c r="U72" s="92"/>
    </row>
    <row r="73" spans="1:21" ht="14.2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91"/>
      <c r="S73" s="92"/>
      <c r="T73" s="92"/>
      <c r="U73" s="92"/>
    </row>
    <row r="74" spans="1:21" ht="14.2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91"/>
      <c r="S74" s="92"/>
      <c r="T74" s="92"/>
      <c r="U74" s="92"/>
    </row>
    <row r="75" spans="1:21" ht="14.2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91"/>
      <c r="S75" s="92"/>
      <c r="T75" s="92"/>
      <c r="U75" s="92"/>
    </row>
    <row r="76" spans="1:21" ht="14.2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91"/>
      <c r="S76" s="92"/>
      <c r="T76" s="92"/>
      <c r="U76" s="92"/>
    </row>
    <row r="77" spans="1:21" ht="14.2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91"/>
      <c r="S77" s="92"/>
      <c r="T77" s="92"/>
      <c r="U77" s="92"/>
    </row>
    <row r="78" spans="1:21" ht="14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91"/>
      <c r="S78" s="92"/>
      <c r="T78" s="92"/>
      <c r="U78" s="92"/>
    </row>
    <row r="79" spans="1:21" ht="14.2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91"/>
      <c r="S79" s="92"/>
      <c r="T79" s="92"/>
      <c r="U79" s="92"/>
    </row>
    <row r="80" spans="1:21" ht="14.2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91"/>
      <c r="S80" s="92"/>
      <c r="T80" s="92"/>
      <c r="U80" s="92"/>
    </row>
    <row r="81" spans="1:21" ht="14.2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91"/>
      <c r="S81" s="92"/>
      <c r="T81" s="92"/>
      <c r="U81" s="92"/>
    </row>
    <row r="82" spans="1:21" ht="14.2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91"/>
      <c r="S82" s="92"/>
      <c r="T82" s="92"/>
      <c r="U82" s="92"/>
    </row>
    <row r="83" spans="1:21" ht="14.2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91"/>
      <c r="S83" s="92"/>
      <c r="T83" s="92"/>
      <c r="U83" s="92"/>
    </row>
    <row r="84" spans="1:21" ht="14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91"/>
      <c r="S84" s="92"/>
      <c r="T84" s="92"/>
      <c r="U84" s="92"/>
    </row>
    <row r="85" spans="1:21" ht="14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91"/>
      <c r="S85" s="92"/>
      <c r="T85" s="92"/>
      <c r="U85" s="92"/>
    </row>
    <row r="86" spans="1:21" ht="14.2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91"/>
      <c r="S86" s="92"/>
      <c r="T86" s="92"/>
      <c r="U86" s="92"/>
    </row>
    <row r="87" spans="1:21" ht="14.2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91"/>
      <c r="S87" s="92"/>
      <c r="T87" s="92"/>
      <c r="U87" s="92"/>
    </row>
    <row r="88" spans="1:21" ht="14.2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91"/>
      <c r="S88" s="92"/>
      <c r="T88" s="92"/>
      <c r="U88" s="92"/>
    </row>
    <row r="89" spans="1:21" ht="14.2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91"/>
      <c r="S89" s="92"/>
      <c r="T89" s="92"/>
      <c r="U89" s="92"/>
    </row>
    <row r="90" spans="1:21" ht="14.2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91"/>
      <c r="S90" s="92"/>
      <c r="T90" s="92"/>
      <c r="U90" s="92"/>
    </row>
    <row r="91" spans="1:21" ht="14.2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91"/>
      <c r="S91" s="92"/>
      <c r="T91" s="92"/>
      <c r="U91" s="92"/>
    </row>
    <row r="92" spans="1:21" ht="14.2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91"/>
      <c r="S92" s="92"/>
      <c r="T92" s="92"/>
      <c r="U92" s="92"/>
    </row>
    <row r="93" spans="1:21" ht="14.2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91"/>
      <c r="S93" s="92"/>
      <c r="T93" s="92"/>
      <c r="U93" s="92"/>
    </row>
    <row r="94" spans="1:21" ht="14.2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91"/>
      <c r="S94" s="92"/>
      <c r="T94" s="92"/>
      <c r="U94" s="92"/>
    </row>
    <row r="95" spans="1:21" ht="14.2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91"/>
      <c r="S95" s="92"/>
      <c r="T95" s="92"/>
      <c r="U95" s="92"/>
    </row>
    <row r="96" spans="1:21" ht="14.2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91"/>
      <c r="S96" s="92"/>
      <c r="T96" s="92"/>
      <c r="U96" s="92"/>
    </row>
    <row r="97" spans="1:21" ht="14.2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91"/>
      <c r="S97" s="92"/>
      <c r="T97" s="92"/>
      <c r="U97" s="92"/>
    </row>
    <row r="98" spans="1:21" ht="14.2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91"/>
      <c r="S98" s="92"/>
      <c r="T98" s="92"/>
      <c r="U98" s="92"/>
    </row>
    <row r="99" spans="1:21" ht="14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91"/>
      <c r="S99" s="92"/>
      <c r="T99" s="92"/>
      <c r="U99" s="92"/>
    </row>
    <row r="100" spans="1:21" ht="14.2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91"/>
      <c r="S100" s="92"/>
      <c r="T100" s="92"/>
      <c r="U100" s="92"/>
    </row>
    <row r="101" spans="1:21" ht="14.2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91"/>
      <c r="S101" s="92"/>
      <c r="T101" s="92"/>
      <c r="U101" s="92"/>
    </row>
    <row r="102" spans="1:21" ht="14.2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91"/>
      <c r="S102" s="92"/>
      <c r="T102" s="92"/>
      <c r="U102" s="92"/>
    </row>
    <row r="103" spans="1:21" ht="14.2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91"/>
      <c r="S103" s="92"/>
      <c r="T103" s="92"/>
      <c r="U103" s="92"/>
    </row>
    <row r="104" spans="1:21" ht="14.2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91"/>
      <c r="S104" s="92"/>
      <c r="T104" s="92"/>
      <c r="U104" s="92"/>
    </row>
    <row r="105" spans="1:21" ht="14.2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91"/>
      <c r="S105" s="92"/>
      <c r="T105" s="92"/>
      <c r="U105" s="92"/>
    </row>
    <row r="106" spans="3:21" ht="14.2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16"/>
      <c r="S106" s="17"/>
      <c r="T106" s="17"/>
      <c r="U106" s="17"/>
    </row>
    <row r="107" spans="3:17" ht="14.2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3:17" ht="14.2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3:17" ht="14.2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3:17" ht="14.2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3:17" ht="14.2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3:17" ht="14.2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3:17" ht="14.2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3:17" ht="14.2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3:17" ht="14.2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3:17" ht="14.2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3:17" ht="14.2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3:17" ht="14.2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3:17" ht="14.2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3:17" ht="14.2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3:17" ht="14.2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3:17" ht="14.2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3:17" ht="14.2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3:17" ht="14.2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3:17" ht="14.2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3:17" ht="14.2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3:17" ht="14.2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3:17" ht="14.2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3:17" ht="14.2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3:17" ht="14.2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3:17" ht="14.2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3:17" ht="14.2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3:17" ht="14.2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3:17" ht="14.2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3:17" ht="14.2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3:17" ht="14.2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3:17" ht="14.2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3:17" ht="14.2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3:17" ht="14.2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3:17" ht="14.2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3:17" ht="14.2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3:17" ht="14.2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3:17" ht="14.2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3:17" ht="14.2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3:17" ht="14.2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3:17" ht="14.2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3:17" ht="14.2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3:17" ht="14.2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3:17" ht="14.2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3:17" ht="14.2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3:17" ht="14.2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3:17" ht="14.2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3:17" ht="14.2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3:17" ht="14.2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3:17" ht="14.2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3:17" ht="14.2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3:17" ht="14.2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3:17" ht="14.2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3:17" ht="14.2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3:17" ht="14.2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3:17" ht="14.2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3:17" ht="14.2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3:17" ht="14.2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3:17" ht="14.2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3:17" ht="14.2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3:17" ht="14.2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3:17" ht="14.2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3:17" ht="14.2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3:17" ht="14.2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3:17" ht="14.2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3:17" ht="14.2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3:17" ht="14.2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3:17" ht="14.2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3:17" ht="14.2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3:17" ht="14.2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3:17" ht="14.2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3:17" ht="14.2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3:17" ht="14.25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3:17" ht="14.25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3:17" ht="14.25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3:17" ht="14.25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3:17" ht="14.25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3:17" ht="14.25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3:17" ht="14.2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3:17" ht="14.25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3:17" ht="14.25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3:17" ht="14.25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3:17" ht="14.25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3:17" ht="14.25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3:17" ht="14.25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3:17" ht="14.25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3:17" ht="14.25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3:17" ht="14.25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3:17" ht="14.25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3:17" ht="14.25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3:17" ht="14.25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3:17" ht="14.25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3:17" ht="14.25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3:17" ht="14.25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3:17" ht="14.25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3:17" ht="14.25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3:17" ht="14.25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3:17" ht="14.25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3:17" ht="14.25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3:17" ht="14.25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3:17" ht="14.25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3:17" ht="14.25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3:17" ht="14.25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3:17" ht="14.25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3:17" ht="14.25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3:17" ht="14.25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3:17" ht="14.25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3:17" ht="14.25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3:17" ht="14.25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3:17" ht="14.25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3:17" ht="14.25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3:17" ht="14.25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3:17" ht="14.25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3:17" ht="14.25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3:17" ht="14.25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3:17" ht="14.25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3:17" ht="14.25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3:17" ht="14.25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3:17" ht="14.25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3:17" ht="14.25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3:17" ht="14.25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  <row r="227" spans="3:17" ht="14.25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</row>
    <row r="228" spans="3:17" ht="14.25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</row>
    <row r="229" spans="3:17" ht="14.25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</row>
    <row r="230" spans="3:17" ht="14.25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</row>
    <row r="231" spans="3:17" ht="14.25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</row>
    <row r="232" spans="3:17" ht="14.25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</row>
    <row r="233" spans="3:17" ht="14.25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</row>
    <row r="234" spans="3:17" ht="14.25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</row>
    <row r="235" spans="3:17" ht="14.25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</row>
    <row r="236" spans="3:17" ht="14.25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</row>
    <row r="237" spans="3:17" ht="14.25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</row>
    <row r="238" spans="3:17" ht="14.2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</row>
    <row r="239" spans="3:17" ht="14.2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</row>
    <row r="240" spans="3:17" ht="14.25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</row>
    <row r="241" spans="3:17" ht="14.25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</row>
    <row r="242" spans="3:17" ht="14.25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</row>
    <row r="243" spans="3:17" ht="14.25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</row>
    <row r="244" spans="3:17" ht="14.25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</row>
    <row r="245" spans="3:17" ht="14.25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</row>
    <row r="246" spans="3:17" ht="14.25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</row>
    <row r="247" spans="3:17" ht="14.25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</row>
    <row r="248" spans="3:17" ht="14.25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</row>
    <row r="249" spans="3:17" ht="14.25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</row>
    <row r="250" spans="3:17" ht="14.25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</row>
    <row r="251" spans="3:17" ht="14.25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</row>
    <row r="252" spans="3:17" ht="14.25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</row>
    <row r="253" spans="3:17" ht="14.25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</row>
    <row r="254" spans="3:17" ht="14.25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</row>
  </sheetData>
  <sheetProtection/>
  <mergeCells count="24">
    <mergeCell ref="U3:U6"/>
    <mergeCell ref="P3:P6"/>
    <mergeCell ref="Q3:Q6"/>
    <mergeCell ref="R3:R6"/>
    <mergeCell ref="T3:T6"/>
    <mergeCell ref="D3:H3"/>
    <mergeCell ref="H4:H6"/>
    <mergeCell ref="K4:K6"/>
    <mergeCell ref="K3:O3"/>
    <mergeCell ref="C3:C6"/>
    <mergeCell ref="D4:D6"/>
    <mergeCell ref="E4:E6"/>
    <mergeCell ref="A28:B28"/>
    <mergeCell ref="S3:S6"/>
    <mergeCell ref="F4:F6"/>
    <mergeCell ref="G4:G6"/>
    <mergeCell ref="I3:I6"/>
    <mergeCell ref="J3:J6"/>
    <mergeCell ref="A1:B1"/>
    <mergeCell ref="N2:U2"/>
    <mergeCell ref="L4:L6"/>
    <mergeCell ref="M4:M6"/>
    <mergeCell ref="N5:N6"/>
    <mergeCell ref="O4:O6"/>
  </mergeCells>
  <printOptions/>
  <pageMargins left="0.7086614173228347" right="0.7086614173228347" top="0.6299212598425197" bottom="0.5118110236220472" header="0.6299212598425197" footer="0.5118110236220472"/>
  <pageSetup horizontalDpi="600" verticalDpi="600" orientation="landscape" pageOrder="overThenDown" paperSize="9" scale="68" r:id="rId1"/>
  <headerFooter alignWithMargins="0">
    <oddHeader>&amp;C&amp;18&amp;P/&amp;N</oddHead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"/>
  <sheetViews>
    <sheetView tabSelected="1" view="pageBreakPreview" zoomScale="60" zoomScaleNormal="70" zoomScalePageLayoutView="0" workbookViewId="0" topLeftCell="A1">
      <pane xSplit="2" ySplit="7" topLeftCell="C8" activePane="bottomRight" state="frozen"/>
      <selection pane="topLeft" activeCell="B14" sqref="B14"/>
      <selection pane="topRight" activeCell="B14" sqref="B14"/>
      <selection pane="bottomLeft" activeCell="B14" sqref="B14"/>
      <selection pane="bottomRight" activeCell="W11" sqref="W11"/>
    </sheetView>
  </sheetViews>
  <sheetFormatPr defaultColWidth="9.00390625" defaultRowHeight="13.5"/>
  <cols>
    <col min="1" max="1" width="4.125" style="25" customWidth="1"/>
    <col min="2" max="2" width="7.00390625" style="25" customWidth="1"/>
    <col min="3" max="3" width="8.50390625" style="26" customWidth="1"/>
    <col min="4" max="8" width="7.00390625" style="26" customWidth="1"/>
    <col min="9" max="13" width="6.50390625" style="26" customWidth="1"/>
    <col min="14" max="14" width="8.375" style="26" customWidth="1"/>
    <col min="15" max="15" width="5.375" style="26" customWidth="1"/>
    <col min="16" max="17" width="6.625" style="26" customWidth="1"/>
    <col min="18" max="18" width="6.50390625" style="27" bestFit="1" customWidth="1"/>
    <col min="19" max="19" width="6.25390625" style="26" bestFit="1" customWidth="1"/>
    <col min="20" max="20" width="6.25390625" style="26" customWidth="1"/>
    <col min="21" max="21" width="6.875" style="26" customWidth="1"/>
    <col min="22" max="16384" width="9.00390625" style="26" customWidth="1"/>
  </cols>
  <sheetData>
    <row r="1" spans="1:21" s="8" customFormat="1" ht="25.5" customHeight="1">
      <c r="A1" s="152">
        <v>41275</v>
      </c>
      <c r="B1" s="152"/>
      <c r="C1" s="152"/>
      <c r="D1" s="21" t="s">
        <v>62</v>
      </c>
      <c r="F1" s="21"/>
      <c r="G1" s="22"/>
      <c r="H1" s="22"/>
      <c r="R1" s="23"/>
      <c r="U1" s="24"/>
    </row>
    <row r="2" ht="13.5"/>
    <row r="3" spans="1:21" s="29" customFormat="1" ht="14.25">
      <c r="A3" s="28"/>
      <c r="B3" s="28"/>
      <c r="M3" s="153">
        <v>41729</v>
      </c>
      <c r="N3" s="153"/>
      <c r="O3" s="153"/>
      <c r="P3" s="153"/>
      <c r="Q3" s="153"/>
      <c r="R3" s="153"/>
      <c r="S3" s="153"/>
      <c r="T3" s="153"/>
      <c r="U3" s="153"/>
    </row>
    <row r="4" spans="1:21" s="30" customFormat="1" ht="27.75" customHeight="1">
      <c r="A4" s="156" t="s">
        <v>63</v>
      </c>
      <c r="B4" s="157"/>
      <c r="C4" s="158" t="s">
        <v>6</v>
      </c>
      <c r="D4" s="159" t="s">
        <v>93</v>
      </c>
      <c r="E4" s="160"/>
      <c r="F4" s="160"/>
      <c r="G4" s="160"/>
      <c r="H4" s="161"/>
      <c r="I4" s="158" t="s">
        <v>64</v>
      </c>
      <c r="J4" s="158" t="s">
        <v>65</v>
      </c>
      <c r="K4" s="159" t="s">
        <v>94</v>
      </c>
      <c r="L4" s="162"/>
      <c r="M4" s="162"/>
      <c r="N4" s="162"/>
      <c r="O4" s="163"/>
      <c r="P4" s="164" t="s">
        <v>95</v>
      </c>
      <c r="Q4" s="164" t="s">
        <v>87</v>
      </c>
      <c r="R4" s="165" t="s">
        <v>2</v>
      </c>
      <c r="S4" s="164" t="s">
        <v>3</v>
      </c>
      <c r="T4" s="164" t="s">
        <v>4</v>
      </c>
      <c r="U4" s="164" t="s">
        <v>5</v>
      </c>
    </row>
    <row r="5" spans="1:21" s="30" customFormat="1" ht="19.5" customHeight="1">
      <c r="A5" s="166"/>
      <c r="B5" s="167"/>
      <c r="C5" s="168"/>
      <c r="D5" s="169" t="s">
        <v>8</v>
      </c>
      <c r="E5" s="169" t="s">
        <v>66</v>
      </c>
      <c r="F5" s="169" t="s">
        <v>9</v>
      </c>
      <c r="G5" s="169" t="s">
        <v>67</v>
      </c>
      <c r="H5" s="169" t="s">
        <v>60</v>
      </c>
      <c r="I5" s="170"/>
      <c r="J5" s="170"/>
      <c r="K5" s="169" t="s">
        <v>10</v>
      </c>
      <c r="L5" s="171" t="s">
        <v>96</v>
      </c>
      <c r="M5" s="172" t="s">
        <v>68</v>
      </c>
      <c r="N5" s="173"/>
      <c r="O5" s="174" t="s">
        <v>12</v>
      </c>
      <c r="P5" s="175"/>
      <c r="Q5" s="176"/>
      <c r="R5" s="177"/>
      <c r="S5" s="178"/>
      <c r="T5" s="178"/>
      <c r="U5" s="178"/>
    </row>
    <row r="6" spans="1:21" s="30" customFormat="1" ht="19.5" customHeight="1">
      <c r="A6" s="166"/>
      <c r="B6" s="167"/>
      <c r="C6" s="168"/>
      <c r="D6" s="179"/>
      <c r="E6" s="179"/>
      <c r="F6" s="179"/>
      <c r="G6" s="179"/>
      <c r="H6" s="179"/>
      <c r="I6" s="170"/>
      <c r="J6" s="170"/>
      <c r="K6" s="179"/>
      <c r="L6" s="180"/>
      <c r="M6" s="181"/>
      <c r="N6" s="171" t="s">
        <v>61</v>
      </c>
      <c r="O6" s="170"/>
      <c r="P6" s="175"/>
      <c r="Q6" s="176"/>
      <c r="R6" s="177"/>
      <c r="S6" s="178"/>
      <c r="T6" s="178"/>
      <c r="U6" s="178"/>
    </row>
    <row r="7" spans="1:21" s="30" customFormat="1" ht="27.75" customHeight="1">
      <c r="A7" s="182"/>
      <c r="B7" s="183"/>
      <c r="C7" s="184"/>
      <c r="D7" s="185"/>
      <c r="E7" s="185"/>
      <c r="F7" s="185"/>
      <c r="G7" s="185"/>
      <c r="H7" s="185"/>
      <c r="I7" s="186"/>
      <c r="J7" s="186"/>
      <c r="K7" s="185"/>
      <c r="L7" s="187"/>
      <c r="M7" s="188"/>
      <c r="N7" s="187"/>
      <c r="O7" s="186"/>
      <c r="P7" s="189"/>
      <c r="Q7" s="190"/>
      <c r="R7" s="191"/>
      <c r="S7" s="192"/>
      <c r="T7" s="192"/>
      <c r="U7" s="192"/>
    </row>
    <row r="8" spans="1:18" s="33" customFormat="1" ht="24.75" customHeight="1">
      <c r="A8" s="31"/>
      <c r="B8" s="32"/>
      <c r="R8" s="34"/>
    </row>
    <row r="9" spans="1:23" ht="21" customHeight="1">
      <c r="A9" s="93" t="s">
        <v>97</v>
      </c>
      <c r="B9" s="94"/>
      <c r="C9" s="35"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  <c r="S9" s="37"/>
      <c r="T9" s="37"/>
      <c r="U9" s="37"/>
      <c r="V9" s="95"/>
      <c r="W9" s="95"/>
    </row>
    <row r="10" spans="3:23" ht="13.5"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7"/>
      <c r="S10" s="98"/>
      <c r="T10" s="98"/>
      <c r="U10" s="98"/>
      <c r="V10" s="95"/>
      <c r="W10" s="95"/>
    </row>
    <row r="11" spans="1:37" s="29" customFormat="1" ht="23.25" customHeight="1">
      <c r="A11" s="99" t="s">
        <v>69</v>
      </c>
      <c r="B11" s="99"/>
      <c r="C11" s="35">
        <f>SUM('[1]三条市:糸魚川市'!E11)</f>
        <v>6</v>
      </c>
      <c r="D11" s="35">
        <f>SUM('[1]三条市:糸魚川市'!F11)</f>
        <v>6</v>
      </c>
      <c r="E11" s="35">
        <f>SUM('[1]三条市:糸魚川市'!G11)</f>
        <v>6</v>
      </c>
      <c r="F11" s="35">
        <f>SUM('[1]三条市:糸魚川市'!H11)</f>
        <v>0</v>
      </c>
      <c r="G11" s="35">
        <f>SUM('[1]三条市:糸魚川市'!I11)</f>
        <v>0</v>
      </c>
      <c r="H11" s="35">
        <f>SUM('[1]三条市:糸魚川市'!J11)</f>
        <v>0</v>
      </c>
      <c r="I11" s="35">
        <f>SUM('[1]三条市:糸魚川市'!K11)</f>
        <v>0</v>
      </c>
      <c r="J11" s="35">
        <f>SUM('[1]三条市:糸魚川市'!L11)</f>
        <v>0</v>
      </c>
      <c r="K11" s="35">
        <f>SUM('[1]三条市:糸魚川市'!M11)</f>
        <v>0</v>
      </c>
      <c r="L11" s="35">
        <f>SUM('[1]三条市:糸魚川市'!N11)</f>
        <v>0</v>
      </c>
      <c r="M11" s="35">
        <f>SUM('[1]三条市:糸魚川市'!O11)</f>
        <v>0</v>
      </c>
      <c r="N11" s="35">
        <f>SUM('[1]三条市:糸魚川市'!P11)</f>
        <v>0</v>
      </c>
      <c r="O11" s="35">
        <f>SUM('[1]三条市:糸魚川市'!Q11)</f>
        <v>0</v>
      </c>
      <c r="P11" s="35">
        <f>SUM('[1]三条市:糸魚川市'!R11)</f>
        <v>0</v>
      </c>
      <c r="Q11" s="35">
        <f>SUM('[1]三条市:糸魚川市'!S11)</f>
        <v>0</v>
      </c>
      <c r="R11" s="36">
        <f aca="true" t="shared" si="0" ref="R11:R24">I11/C11%</f>
        <v>0</v>
      </c>
      <c r="S11" s="37">
        <f>IF(I11=0,0,J11/I11%)</f>
        <v>0</v>
      </c>
      <c r="T11" s="37">
        <f>M11/C11*100000</f>
        <v>0</v>
      </c>
      <c r="U11" s="37">
        <f>IF(I11=0,0,M11/I11%)</f>
        <v>0</v>
      </c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</row>
    <row r="12" spans="1:37" s="29" customFormat="1" ht="23.25" customHeight="1">
      <c r="A12" s="99" t="s">
        <v>70</v>
      </c>
      <c r="B12" s="99"/>
      <c r="C12" s="35">
        <f>SUM('[1]三条市:糸魚川市'!E12)</f>
        <v>42</v>
      </c>
      <c r="D12" s="35">
        <f>SUM('[1]三条市:糸魚川市'!F12)</f>
        <v>42</v>
      </c>
      <c r="E12" s="35">
        <f>SUM('[1]三条市:糸魚川市'!G12)</f>
        <v>41</v>
      </c>
      <c r="F12" s="35">
        <f>SUM('[1]三条市:糸魚川市'!H12)</f>
        <v>0</v>
      </c>
      <c r="G12" s="35">
        <f>SUM('[1]三条市:糸魚川市'!I12)</f>
        <v>0</v>
      </c>
      <c r="H12" s="35">
        <f>SUM('[1]三条市:糸魚川市'!J12)</f>
        <v>1</v>
      </c>
      <c r="I12" s="35">
        <f>SUM('[1]三条市:糸魚川市'!K12)</f>
        <v>0</v>
      </c>
      <c r="J12" s="35">
        <f>SUM('[1]三条市:糸魚川市'!L12)</f>
        <v>0</v>
      </c>
      <c r="K12" s="35">
        <f>SUM('[1]三条市:糸魚川市'!M12)</f>
        <v>0</v>
      </c>
      <c r="L12" s="35">
        <f>SUM('[1]三条市:糸魚川市'!N12)</f>
        <v>0</v>
      </c>
      <c r="M12" s="35">
        <f>SUM('[1]三条市:糸魚川市'!O12)</f>
        <v>0</v>
      </c>
      <c r="N12" s="35">
        <f>SUM('[1]三条市:糸魚川市'!P12)</f>
        <v>0</v>
      </c>
      <c r="O12" s="35">
        <f>SUM('[1]三条市:糸魚川市'!Q12)</f>
        <v>0</v>
      </c>
      <c r="P12" s="35">
        <f>SUM('[1]三条市:糸魚川市'!R12)</f>
        <v>0</v>
      </c>
      <c r="Q12" s="35">
        <f>SUM('[1]三条市:糸魚川市'!S12)</f>
        <v>0</v>
      </c>
      <c r="R12" s="36">
        <f t="shared" si="0"/>
        <v>0</v>
      </c>
      <c r="S12" s="37">
        <f aca="true" t="shared" si="1" ref="S12:S24">IF(I12=0,0,J12/I12%)</f>
        <v>0</v>
      </c>
      <c r="T12" s="37">
        <f aca="true" t="shared" si="2" ref="T12:T23">M12/C12*100000</f>
        <v>0</v>
      </c>
      <c r="U12" s="37">
        <f aca="true" t="shared" si="3" ref="U12:U24">IF(I12=0,0,M12/I12%)</f>
        <v>0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</row>
    <row r="13" spans="1:37" s="29" customFormat="1" ht="23.25" customHeight="1">
      <c r="A13" s="99" t="s">
        <v>71</v>
      </c>
      <c r="B13" s="99"/>
      <c r="C13" s="35">
        <f>SUM('[1]三条市:糸魚川市'!E13)</f>
        <v>76</v>
      </c>
      <c r="D13" s="35">
        <f>SUM('[1]三条市:糸魚川市'!F13)</f>
        <v>76</v>
      </c>
      <c r="E13" s="35">
        <f>SUM('[1]三条市:糸魚川市'!G13)</f>
        <v>75</v>
      </c>
      <c r="F13" s="35">
        <f>SUM('[1]三条市:糸魚川市'!H13)</f>
        <v>0</v>
      </c>
      <c r="G13" s="35">
        <f>SUM('[1]三条市:糸魚川市'!I13)</f>
        <v>0</v>
      </c>
      <c r="H13" s="35">
        <f>SUM('[1]三条市:糸魚川市'!J13)</f>
        <v>1</v>
      </c>
      <c r="I13" s="35">
        <f>SUM('[1]三条市:糸魚川市'!K13)</f>
        <v>0</v>
      </c>
      <c r="J13" s="35">
        <f>SUM('[1]三条市:糸魚川市'!L13)</f>
        <v>0</v>
      </c>
      <c r="K13" s="35">
        <f>SUM('[1]三条市:糸魚川市'!M13)</f>
        <v>0</v>
      </c>
      <c r="L13" s="35">
        <f>SUM('[1]三条市:糸魚川市'!N13)</f>
        <v>0</v>
      </c>
      <c r="M13" s="35">
        <f>SUM('[1]三条市:糸魚川市'!O13)</f>
        <v>0</v>
      </c>
      <c r="N13" s="35">
        <f>SUM('[1]三条市:糸魚川市'!P13)</f>
        <v>0</v>
      </c>
      <c r="O13" s="35">
        <f>SUM('[1]三条市:糸魚川市'!Q13)</f>
        <v>0</v>
      </c>
      <c r="P13" s="35">
        <f>SUM('[1]三条市:糸魚川市'!R13)</f>
        <v>0</v>
      </c>
      <c r="Q13" s="35">
        <f>SUM('[1]三条市:糸魚川市'!S13)</f>
        <v>0</v>
      </c>
      <c r="R13" s="36">
        <f t="shared" si="0"/>
        <v>0</v>
      </c>
      <c r="S13" s="37">
        <f t="shared" si="1"/>
        <v>0</v>
      </c>
      <c r="T13" s="37">
        <f t="shared" si="2"/>
        <v>0</v>
      </c>
      <c r="U13" s="37">
        <f t="shared" si="3"/>
        <v>0</v>
      </c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</row>
    <row r="14" spans="1:37" s="29" customFormat="1" ht="23.25" customHeight="1">
      <c r="A14" s="99" t="s">
        <v>72</v>
      </c>
      <c r="B14" s="99"/>
      <c r="C14" s="35">
        <f>SUM('[1]三条市:糸魚川市'!E14)</f>
        <v>121</v>
      </c>
      <c r="D14" s="35">
        <f>SUM('[1]三条市:糸魚川市'!F14)</f>
        <v>121</v>
      </c>
      <c r="E14" s="35">
        <f>SUM('[1]三条市:糸魚川市'!G14)</f>
        <v>119</v>
      </c>
      <c r="F14" s="35">
        <f>SUM('[1]三条市:糸魚川市'!H14)</f>
        <v>0</v>
      </c>
      <c r="G14" s="35">
        <f>SUM('[1]三条市:糸魚川市'!I14)</f>
        <v>0</v>
      </c>
      <c r="H14" s="35">
        <f>SUM('[1]三条市:糸魚川市'!J14)</f>
        <v>2</v>
      </c>
      <c r="I14" s="35">
        <f>SUM('[1]三条市:糸魚川市'!K14)</f>
        <v>0</v>
      </c>
      <c r="J14" s="35">
        <f>SUM('[1]三条市:糸魚川市'!L14)</f>
        <v>0</v>
      </c>
      <c r="K14" s="35">
        <f>SUM('[1]三条市:糸魚川市'!M14)</f>
        <v>0</v>
      </c>
      <c r="L14" s="35">
        <f>SUM('[1]三条市:糸魚川市'!N14)</f>
        <v>0</v>
      </c>
      <c r="M14" s="35">
        <f>SUM('[1]三条市:糸魚川市'!O14)</f>
        <v>0</v>
      </c>
      <c r="N14" s="35">
        <f>SUM('[1]三条市:糸魚川市'!P14)</f>
        <v>0</v>
      </c>
      <c r="O14" s="35">
        <f>SUM('[1]三条市:糸魚川市'!Q14)</f>
        <v>0</v>
      </c>
      <c r="P14" s="35">
        <f>SUM('[1]三条市:糸魚川市'!R14)</f>
        <v>0</v>
      </c>
      <c r="Q14" s="35">
        <f>SUM('[1]三条市:糸魚川市'!S14)</f>
        <v>0</v>
      </c>
      <c r="R14" s="36">
        <f t="shared" si="0"/>
        <v>0</v>
      </c>
      <c r="S14" s="37">
        <f t="shared" si="1"/>
        <v>0</v>
      </c>
      <c r="T14" s="37">
        <f t="shared" si="2"/>
        <v>0</v>
      </c>
      <c r="U14" s="37">
        <f t="shared" si="3"/>
        <v>0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</row>
    <row r="15" spans="1:37" s="29" customFormat="1" ht="23.25" customHeight="1">
      <c r="A15" s="99" t="s">
        <v>73</v>
      </c>
      <c r="B15" s="99"/>
      <c r="C15" s="35">
        <f>SUM('[1]三条市:糸魚川市'!E15)</f>
        <v>191</v>
      </c>
      <c r="D15" s="35">
        <f>SUM('[1]三条市:糸魚川市'!F15)</f>
        <v>191</v>
      </c>
      <c r="E15" s="35">
        <f>SUM('[1]三条市:糸魚川市'!G15)</f>
        <v>187</v>
      </c>
      <c r="F15" s="35">
        <f>SUM('[1]三条市:糸魚川市'!H15)</f>
        <v>1</v>
      </c>
      <c r="G15" s="35">
        <f>SUM('[1]三条市:糸魚川市'!I15)</f>
        <v>0</v>
      </c>
      <c r="H15" s="35">
        <f>SUM('[1]三条市:糸魚川市'!J15)</f>
        <v>3</v>
      </c>
      <c r="I15" s="35">
        <f>SUM('[1]三条市:糸魚川市'!K15)</f>
        <v>1</v>
      </c>
      <c r="J15" s="35">
        <f>SUM('[1]三条市:糸魚川市'!L15)</f>
        <v>1</v>
      </c>
      <c r="K15" s="35">
        <f>SUM('[1]三条市:糸魚川市'!M15)</f>
        <v>0</v>
      </c>
      <c r="L15" s="35">
        <f>SUM('[1]三条市:糸魚川市'!N15)</f>
        <v>0</v>
      </c>
      <c r="M15" s="35">
        <f>SUM('[1]三条市:糸魚川市'!O15)</f>
        <v>0</v>
      </c>
      <c r="N15" s="35">
        <f>SUM('[1]三条市:糸魚川市'!P15)</f>
        <v>0</v>
      </c>
      <c r="O15" s="35">
        <f>SUM('[1]三条市:糸魚川市'!Q15)</f>
        <v>1</v>
      </c>
      <c r="P15" s="35">
        <f>SUM('[1]三条市:糸魚川市'!R15)</f>
        <v>0</v>
      </c>
      <c r="Q15" s="35">
        <f>SUM('[1]三条市:糸魚川市'!S15)</f>
        <v>0</v>
      </c>
      <c r="R15" s="36">
        <f t="shared" si="0"/>
        <v>0.5235602094240838</v>
      </c>
      <c r="S15" s="37">
        <f t="shared" si="1"/>
        <v>100</v>
      </c>
      <c r="T15" s="37">
        <f t="shared" si="2"/>
        <v>0</v>
      </c>
      <c r="U15" s="37">
        <f t="shared" si="3"/>
        <v>0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1:37" s="29" customFormat="1" ht="23.25" customHeight="1">
      <c r="A16" s="99" t="s">
        <v>74</v>
      </c>
      <c r="B16" s="99"/>
      <c r="C16" s="35">
        <f>SUM('[1]三条市:糸魚川市'!E16)</f>
        <v>266</v>
      </c>
      <c r="D16" s="35">
        <f>SUM('[1]三条市:糸魚川市'!F16)</f>
        <v>266</v>
      </c>
      <c r="E16" s="35">
        <f>SUM('[1]三条市:糸魚川市'!G16)</f>
        <v>258</v>
      </c>
      <c r="F16" s="35">
        <f>SUM('[1]三条市:糸魚川市'!H16)</f>
        <v>2</v>
      </c>
      <c r="G16" s="35">
        <f>SUM('[1]三条市:糸魚川市'!I16)</f>
        <v>1</v>
      </c>
      <c r="H16" s="35">
        <f>SUM('[1]三条市:糸魚川市'!J16)</f>
        <v>5</v>
      </c>
      <c r="I16" s="35">
        <f>SUM('[1]三条市:糸魚川市'!K16)</f>
        <v>3</v>
      </c>
      <c r="J16" s="35">
        <f>SUM('[1]三条市:糸魚川市'!L16)</f>
        <v>2</v>
      </c>
      <c r="K16" s="35">
        <f>SUM('[1]三条市:糸魚川市'!M16)</f>
        <v>0</v>
      </c>
      <c r="L16" s="35">
        <f>SUM('[1]三条市:糸魚川市'!N16)</f>
        <v>0</v>
      </c>
      <c r="M16" s="35">
        <f>SUM('[1]三条市:糸魚川市'!O16)</f>
        <v>0</v>
      </c>
      <c r="N16" s="35">
        <f>SUM('[1]三条市:糸魚川市'!P16)</f>
        <v>0</v>
      </c>
      <c r="O16" s="35">
        <f>SUM('[1]三条市:糸魚川市'!Q16)</f>
        <v>0</v>
      </c>
      <c r="P16" s="35">
        <f>SUM('[1]三条市:糸魚川市'!R16)</f>
        <v>1</v>
      </c>
      <c r="Q16" s="35">
        <f>SUM('[1]三条市:糸魚川市'!S16)</f>
        <v>2</v>
      </c>
      <c r="R16" s="36">
        <f t="shared" si="0"/>
        <v>1.1278195488721805</v>
      </c>
      <c r="S16" s="37">
        <f t="shared" si="1"/>
        <v>66.66666666666667</v>
      </c>
      <c r="T16" s="37">
        <f t="shared" si="2"/>
        <v>0</v>
      </c>
      <c r="U16" s="37">
        <f t="shared" si="3"/>
        <v>0</v>
      </c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</row>
    <row r="17" spans="1:37" s="29" customFormat="1" ht="23.25" customHeight="1">
      <c r="A17" s="99" t="s">
        <v>75</v>
      </c>
      <c r="B17" s="99"/>
      <c r="C17" s="35">
        <f>SUM('[1]三条市:糸魚川市'!E17)</f>
        <v>267</v>
      </c>
      <c r="D17" s="35">
        <f>SUM('[1]三条市:糸魚川市'!F17)</f>
        <v>267</v>
      </c>
      <c r="E17" s="35">
        <f>SUM('[1]三条市:糸魚川市'!G17)</f>
        <v>261</v>
      </c>
      <c r="F17" s="35">
        <f>SUM('[1]三条市:糸魚川市'!H17)</f>
        <v>2</v>
      </c>
      <c r="G17" s="35">
        <f>SUM('[1]三条市:糸魚川市'!I17)</f>
        <v>0</v>
      </c>
      <c r="H17" s="35">
        <f>SUM('[1]三条市:糸魚川市'!J17)</f>
        <v>4</v>
      </c>
      <c r="I17" s="35">
        <f>SUM('[1]三条市:糸魚川市'!K17)</f>
        <v>2</v>
      </c>
      <c r="J17" s="35">
        <f>SUM('[1]三条市:糸魚川市'!L17)</f>
        <v>2</v>
      </c>
      <c r="K17" s="35">
        <f>SUM('[1]三条市:糸魚川市'!M17)</f>
        <v>2</v>
      </c>
      <c r="L17" s="35">
        <f>SUM('[1]三条市:糸魚川市'!N17)</f>
        <v>0</v>
      </c>
      <c r="M17" s="35">
        <f>SUM('[1]三条市:糸魚川市'!O17)</f>
        <v>0</v>
      </c>
      <c r="N17" s="35">
        <f>SUM('[1]三条市:糸魚川市'!P17)</f>
        <v>0</v>
      </c>
      <c r="O17" s="35">
        <f>SUM('[1]三条市:糸魚川市'!Q17)</f>
        <v>0</v>
      </c>
      <c r="P17" s="35">
        <f>SUM('[1]三条市:糸魚川市'!R17)</f>
        <v>0</v>
      </c>
      <c r="Q17" s="35">
        <f>SUM('[1]三条市:糸魚川市'!S17)</f>
        <v>0</v>
      </c>
      <c r="R17" s="36">
        <f t="shared" si="0"/>
        <v>0.7490636704119851</v>
      </c>
      <c r="S17" s="37">
        <f t="shared" si="1"/>
        <v>100</v>
      </c>
      <c r="T17" s="37">
        <f t="shared" si="2"/>
        <v>0</v>
      </c>
      <c r="U17" s="37">
        <f t="shared" si="3"/>
        <v>0</v>
      </c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1:37" s="29" customFormat="1" ht="23.25" customHeight="1">
      <c r="A18" s="99" t="s">
        <v>76</v>
      </c>
      <c r="B18" s="99"/>
      <c r="C18" s="35">
        <f>SUM('[1]三条市:糸魚川市'!E18)</f>
        <v>266</v>
      </c>
      <c r="D18" s="35">
        <f>SUM('[1]三条市:糸魚川市'!F18)</f>
        <v>266</v>
      </c>
      <c r="E18" s="35">
        <f>SUM('[1]三条市:糸魚川市'!G18)</f>
        <v>259</v>
      </c>
      <c r="F18" s="35">
        <f>SUM('[1]三条市:糸魚川市'!H18)</f>
        <v>1</v>
      </c>
      <c r="G18" s="35">
        <f>SUM('[1]三条市:糸魚川市'!I18)</f>
        <v>0</v>
      </c>
      <c r="H18" s="35">
        <f>SUM('[1]三条市:糸魚川市'!J18)</f>
        <v>6</v>
      </c>
      <c r="I18" s="35">
        <f>SUM('[1]三条市:糸魚川市'!K18)</f>
        <v>1</v>
      </c>
      <c r="J18" s="35">
        <f>SUM('[1]三条市:糸魚川市'!L18)</f>
        <v>1</v>
      </c>
      <c r="K18" s="35">
        <f>SUM('[1]三条市:糸魚川市'!M18)</f>
        <v>1</v>
      </c>
      <c r="L18" s="35">
        <f>SUM('[1]三条市:糸魚川市'!N18)</f>
        <v>0</v>
      </c>
      <c r="M18" s="35">
        <f>SUM('[1]三条市:糸魚川市'!O18)</f>
        <v>0</v>
      </c>
      <c r="N18" s="35">
        <f>SUM('[1]三条市:糸魚川市'!P18)</f>
        <v>0</v>
      </c>
      <c r="O18" s="35">
        <f>SUM('[1]三条市:糸魚川市'!Q18)</f>
        <v>0</v>
      </c>
      <c r="P18" s="35">
        <f>SUM('[1]三条市:糸魚川市'!R18)</f>
        <v>0</v>
      </c>
      <c r="Q18" s="35">
        <f>SUM('[1]三条市:糸魚川市'!S18)</f>
        <v>0</v>
      </c>
      <c r="R18" s="36">
        <f t="shared" si="0"/>
        <v>0.37593984962406013</v>
      </c>
      <c r="S18" s="37">
        <f t="shared" si="1"/>
        <v>100</v>
      </c>
      <c r="T18" s="37">
        <f t="shared" si="2"/>
        <v>0</v>
      </c>
      <c r="U18" s="37">
        <f t="shared" si="3"/>
        <v>0</v>
      </c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</row>
    <row r="19" spans="1:37" s="29" customFormat="1" ht="23.25" customHeight="1">
      <c r="A19" s="99" t="s">
        <v>77</v>
      </c>
      <c r="B19" s="99"/>
      <c r="C19" s="35">
        <f>SUM('[1]三条市:糸魚川市'!E19)</f>
        <v>245</v>
      </c>
      <c r="D19" s="35">
        <f>SUM('[1]三条市:糸魚川市'!F19)</f>
        <v>245</v>
      </c>
      <c r="E19" s="35">
        <f>SUM('[1]三条市:糸魚川市'!G19)</f>
        <v>239</v>
      </c>
      <c r="F19" s="35">
        <f>SUM('[1]三条市:糸魚川市'!H19)</f>
        <v>2</v>
      </c>
      <c r="G19" s="35">
        <f>SUM('[1]三条市:糸魚川市'!I19)</f>
        <v>1</v>
      </c>
      <c r="H19" s="35">
        <f>SUM('[1]三条市:糸魚川市'!J19)</f>
        <v>3</v>
      </c>
      <c r="I19" s="35">
        <f>SUM('[1]三条市:糸魚川市'!K19)</f>
        <v>3</v>
      </c>
      <c r="J19" s="35">
        <f>SUM('[1]三条市:糸魚川市'!L19)</f>
        <v>3</v>
      </c>
      <c r="K19" s="35">
        <f>SUM('[1]三条市:糸魚川市'!M19)</f>
        <v>0</v>
      </c>
      <c r="L19" s="35">
        <f>SUM('[1]三条市:糸魚川市'!N19)</f>
        <v>0</v>
      </c>
      <c r="M19" s="35">
        <f>SUM('[1]三条市:糸魚川市'!O19)</f>
        <v>1</v>
      </c>
      <c r="N19" s="35">
        <f>SUM('[1]三条市:糸魚川市'!P19)</f>
        <v>0</v>
      </c>
      <c r="O19" s="35">
        <f>SUM('[1]三条市:糸魚川市'!Q19)</f>
        <v>3</v>
      </c>
      <c r="P19" s="35">
        <f>SUM('[1]三条市:糸魚川市'!R19)</f>
        <v>0</v>
      </c>
      <c r="Q19" s="35">
        <f>SUM('[1]三条市:糸魚川市'!S19)</f>
        <v>0</v>
      </c>
      <c r="R19" s="36">
        <f t="shared" si="0"/>
        <v>1.2244897959183672</v>
      </c>
      <c r="S19" s="37">
        <f t="shared" si="1"/>
        <v>100</v>
      </c>
      <c r="T19" s="37">
        <f t="shared" si="2"/>
        <v>408.16326530612247</v>
      </c>
      <c r="U19" s="37">
        <f t="shared" si="3"/>
        <v>33.333333333333336</v>
      </c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</row>
    <row r="20" spans="1:37" s="29" customFormat="1" ht="23.25" customHeight="1">
      <c r="A20" s="99" t="s">
        <v>78</v>
      </c>
      <c r="B20" s="99"/>
      <c r="C20" s="35">
        <f>SUM('[1]三条市:糸魚川市'!E20)</f>
        <v>161</v>
      </c>
      <c r="D20" s="35">
        <f>SUM('[1]三条市:糸魚川市'!F20)</f>
        <v>161</v>
      </c>
      <c r="E20" s="35">
        <f>SUM('[1]三条市:糸魚川市'!G20)</f>
        <v>157</v>
      </c>
      <c r="F20" s="35">
        <f>SUM('[1]三条市:糸魚川市'!H20)</f>
        <v>0</v>
      </c>
      <c r="G20" s="35">
        <f>SUM('[1]三条市:糸魚川市'!I20)</f>
        <v>0</v>
      </c>
      <c r="H20" s="35">
        <f>SUM('[1]三条市:糸魚川市'!J20)</f>
        <v>4</v>
      </c>
      <c r="I20" s="35">
        <f>SUM('[1]三条市:糸魚川市'!K20)</f>
        <v>0</v>
      </c>
      <c r="J20" s="35">
        <f>SUM('[1]三条市:糸魚川市'!L20)</f>
        <v>0</v>
      </c>
      <c r="K20" s="35">
        <f>SUM('[1]三条市:糸魚川市'!M20)</f>
        <v>0</v>
      </c>
      <c r="L20" s="35">
        <f>SUM('[1]三条市:糸魚川市'!N20)</f>
        <v>0</v>
      </c>
      <c r="M20" s="35">
        <f>SUM('[1]三条市:糸魚川市'!O20)</f>
        <v>0</v>
      </c>
      <c r="N20" s="35">
        <f>SUM('[1]三条市:糸魚川市'!P20)</f>
        <v>0</v>
      </c>
      <c r="O20" s="35">
        <f>SUM('[1]三条市:糸魚川市'!Q20)</f>
        <v>0</v>
      </c>
      <c r="P20" s="35">
        <f>SUM('[1]三条市:糸魚川市'!R20)</f>
        <v>0</v>
      </c>
      <c r="Q20" s="35">
        <f>SUM('[1]三条市:糸魚川市'!S20)</f>
        <v>0</v>
      </c>
      <c r="R20" s="36">
        <f t="shared" si="0"/>
        <v>0</v>
      </c>
      <c r="S20" s="37">
        <f t="shared" si="1"/>
        <v>0</v>
      </c>
      <c r="T20" s="37">
        <f t="shared" si="2"/>
        <v>0</v>
      </c>
      <c r="U20" s="37">
        <f t="shared" si="3"/>
        <v>0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</row>
    <row r="21" spans="1:37" s="29" customFormat="1" ht="23.25" customHeight="1">
      <c r="A21" s="99" t="s">
        <v>79</v>
      </c>
      <c r="B21" s="99"/>
      <c r="C21" s="35">
        <f>SUM('[1]三条市:糸魚川市'!E21)</f>
        <v>109</v>
      </c>
      <c r="D21" s="35">
        <f>SUM('[1]三条市:糸魚川市'!F21)</f>
        <v>109</v>
      </c>
      <c r="E21" s="35">
        <f>SUM('[1]三条市:糸魚川市'!G21)</f>
        <v>106</v>
      </c>
      <c r="F21" s="35">
        <f>SUM('[1]三条市:糸魚川市'!H21)</f>
        <v>1</v>
      </c>
      <c r="G21" s="35">
        <f>SUM('[1]三条市:糸魚川市'!I21)</f>
        <v>0</v>
      </c>
      <c r="H21" s="35">
        <f>SUM('[1]三条市:糸魚川市'!J21)</f>
        <v>2</v>
      </c>
      <c r="I21" s="35">
        <f>SUM('[1]三条市:糸魚川市'!K21)</f>
        <v>1</v>
      </c>
      <c r="J21" s="35">
        <f>SUM('[1]三条市:糸魚川市'!L21)</f>
        <v>1</v>
      </c>
      <c r="K21" s="35">
        <f>SUM('[1]三条市:糸魚川市'!M21)</f>
        <v>1</v>
      </c>
      <c r="L21" s="35">
        <f>SUM('[1]三条市:糸魚川市'!N21)</f>
        <v>0</v>
      </c>
      <c r="M21" s="35">
        <f>SUM('[1]三条市:糸魚川市'!O21)</f>
        <v>0</v>
      </c>
      <c r="N21" s="35">
        <f>SUM('[1]三条市:糸魚川市'!P21)</f>
        <v>0</v>
      </c>
      <c r="O21" s="35">
        <f>SUM('[1]三条市:糸魚川市'!Q21)</f>
        <v>0</v>
      </c>
      <c r="P21" s="35">
        <f>SUM('[1]三条市:糸魚川市'!R21)</f>
        <v>0</v>
      </c>
      <c r="Q21" s="35">
        <f>SUM('[1]三条市:糸魚川市'!S21)</f>
        <v>0</v>
      </c>
      <c r="R21" s="36">
        <f t="shared" si="0"/>
        <v>0.9174311926605504</v>
      </c>
      <c r="S21" s="37">
        <f t="shared" si="1"/>
        <v>100</v>
      </c>
      <c r="T21" s="37">
        <f t="shared" si="2"/>
        <v>0</v>
      </c>
      <c r="U21" s="37">
        <f t="shared" si="3"/>
        <v>0</v>
      </c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7" s="29" customFormat="1" ht="23.25" customHeight="1">
      <c r="A22" s="99" t="s">
        <v>80</v>
      </c>
      <c r="B22" s="99"/>
      <c r="C22" s="35">
        <f>SUM('[1]三条市:糸魚川市'!E22)</f>
        <v>32</v>
      </c>
      <c r="D22" s="35">
        <f>SUM('[1]三条市:糸魚川市'!F22)</f>
        <v>32</v>
      </c>
      <c r="E22" s="35">
        <f>SUM('[1]三条市:糸魚川市'!G22)</f>
        <v>30</v>
      </c>
      <c r="F22" s="35">
        <f>SUM('[1]三条市:糸魚川市'!H22)</f>
        <v>0</v>
      </c>
      <c r="G22" s="35">
        <f>SUM('[1]三条市:糸魚川市'!I22)</f>
        <v>1</v>
      </c>
      <c r="H22" s="35">
        <f>SUM('[1]三条市:糸魚川市'!J22)</f>
        <v>1</v>
      </c>
      <c r="I22" s="35">
        <f>SUM('[1]三条市:糸魚川市'!K22)</f>
        <v>1</v>
      </c>
      <c r="J22" s="35">
        <f>SUM('[1]三条市:糸魚川市'!L22)</f>
        <v>1</v>
      </c>
      <c r="K22" s="35">
        <f>SUM('[1]三条市:糸魚川市'!M22)</f>
        <v>0</v>
      </c>
      <c r="L22" s="35">
        <f>SUM('[1]三条市:糸魚川市'!N22)</f>
        <v>0</v>
      </c>
      <c r="M22" s="35">
        <f>SUM('[1]三条市:糸魚川市'!O22)</f>
        <v>1</v>
      </c>
      <c r="N22" s="35">
        <f>SUM('[1]三条市:糸魚川市'!P22)</f>
        <v>0</v>
      </c>
      <c r="O22" s="35">
        <f>SUM('[1]三条市:糸魚川市'!Q22)</f>
        <v>0</v>
      </c>
      <c r="P22" s="35">
        <f>SUM('[1]三条市:糸魚川市'!R22)</f>
        <v>0</v>
      </c>
      <c r="Q22" s="35">
        <f>SUM('[1]三条市:糸魚川市'!S22)</f>
        <v>0</v>
      </c>
      <c r="R22" s="36">
        <f t="shared" si="0"/>
        <v>3.125</v>
      </c>
      <c r="S22" s="37">
        <f t="shared" si="1"/>
        <v>100</v>
      </c>
      <c r="T22" s="37">
        <f t="shared" si="2"/>
        <v>3125</v>
      </c>
      <c r="U22" s="37">
        <f t="shared" si="3"/>
        <v>100</v>
      </c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</row>
    <row r="23" spans="1:37" s="29" customFormat="1" ht="23.25" customHeight="1" thickBot="1">
      <c r="A23" s="100" t="s">
        <v>81</v>
      </c>
      <c r="B23" s="101"/>
      <c r="C23" s="39">
        <f>SUM('[1]三条市:糸魚川市'!E23)</f>
        <v>10</v>
      </c>
      <c r="D23" s="39">
        <f>SUM('[1]三条市:糸魚川市'!F23)</f>
        <v>10</v>
      </c>
      <c r="E23" s="39">
        <f>SUM('[1]三条市:糸魚川市'!G23)</f>
        <v>8</v>
      </c>
      <c r="F23" s="39">
        <f>SUM('[1]三条市:糸魚川市'!H23)</f>
        <v>0</v>
      </c>
      <c r="G23" s="39">
        <f>SUM('[1]三条市:糸魚川市'!I23)</f>
        <v>0</v>
      </c>
      <c r="H23" s="39">
        <f>SUM('[1]三条市:糸魚川市'!J23)</f>
        <v>2</v>
      </c>
      <c r="I23" s="39">
        <f>SUM('[1]三条市:糸魚川市'!K23)</f>
        <v>0</v>
      </c>
      <c r="J23" s="39">
        <f>SUM('[1]三条市:糸魚川市'!L23)</f>
        <v>0</v>
      </c>
      <c r="K23" s="39">
        <f>SUM('[1]三条市:糸魚川市'!M23)</f>
        <v>0</v>
      </c>
      <c r="L23" s="39">
        <f>SUM('[1]三条市:糸魚川市'!N23)</f>
        <v>0</v>
      </c>
      <c r="M23" s="39">
        <f>SUM('[1]三条市:糸魚川市'!O23)</f>
        <v>0</v>
      </c>
      <c r="N23" s="39">
        <f>SUM('[1]三条市:糸魚川市'!P23)</f>
        <v>0</v>
      </c>
      <c r="O23" s="39">
        <f>SUM('[1]三条市:糸魚川市'!Q23)</f>
        <v>0</v>
      </c>
      <c r="P23" s="39">
        <f>SUM('[1]三条市:糸魚川市'!R23)</f>
        <v>0</v>
      </c>
      <c r="Q23" s="39">
        <f>SUM('[1]三条市:糸魚川市'!S23)</f>
        <v>0</v>
      </c>
      <c r="R23" s="40">
        <f t="shared" si="0"/>
        <v>0</v>
      </c>
      <c r="S23" s="41">
        <f t="shared" si="1"/>
        <v>0</v>
      </c>
      <c r="T23" s="41">
        <f t="shared" si="2"/>
        <v>0</v>
      </c>
      <c r="U23" s="41">
        <f t="shared" si="3"/>
        <v>0</v>
      </c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</row>
    <row r="24" spans="1:37" s="29" customFormat="1" ht="23.25" customHeight="1" thickTop="1">
      <c r="A24" s="154" t="s">
        <v>82</v>
      </c>
      <c r="B24" s="155"/>
      <c r="C24" s="45">
        <f>SUM('[1]三条市:糸魚川市'!E24)</f>
        <v>1792</v>
      </c>
      <c r="D24" s="45">
        <f>SUM('[1]三条市:糸魚川市'!F24)</f>
        <v>1792</v>
      </c>
      <c r="E24" s="45">
        <f>SUM('[1]三条市:糸魚川市'!G24)</f>
        <v>1746</v>
      </c>
      <c r="F24" s="45">
        <f>SUM('[1]三条市:糸魚川市'!H24)</f>
        <v>9</v>
      </c>
      <c r="G24" s="45">
        <f>SUM('[1]三条市:糸魚川市'!I24)</f>
        <v>3</v>
      </c>
      <c r="H24" s="45">
        <f>SUM('[1]三条市:糸魚川市'!J24)</f>
        <v>34</v>
      </c>
      <c r="I24" s="45">
        <f>SUM('[1]三条市:糸魚川市'!K24)</f>
        <v>12</v>
      </c>
      <c r="J24" s="45">
        <f>SUM('[1]三条市:糸魚川市'!L24)</f>
        <v>11</v>
      </c>
      <c r="K24" s="45">
        <f>SUM('[1]三条市:糸魚川市'!M24)</f>
        <v>4</v>
      </c>
      <c r="L24" s="45">
        <f>SUM('[1]三条市:糸魚川市'!N24)</f>
        <v>0</v>
      </c>
      <c r="M24" s="45">
        <f>SUM('[1]三条市:糸魚川市'!O24)</f>
        <v>2</v>
      </c>
      <c r="N24" s="45">
        <f>SUM('[1]三条市:糸魚川市'!P24)</f>
        <v>0</v>
      </c>
      <c r="O24" s="45">
        <f>SUM('[1]三条市:糸魚川市'!Q24)</f>
        <v>4</v>
      </c>
      <c r="P24" s="45">
        <f>SUM('[1]三条市:糸魚川市'!R24)</f>
        <v>1</v>
      </c>
      <c r="Q24" s="45">
        <f>SUM('[1]三条市:糸魚川市'!S24)</f>
        <v>2</v>
      </c>
      <c r="R24" s="46">
        <f t="shared" si="0"/>
        <v>0.6696428571428571</v>
      </c>
      <c r="S24" s="47">
        <f t="shared" si="1"/>
        <v>91.66666666666667</v>
      </c>
      <c r="T24" s="47">
        <f>M24/C24*100000</f>
        <v>111.60714285714285</v>
      </c>
      <c r="U24" s="47">
        <f t="shared" si="3"/>
        <v>16.666666666666668</v>
      </c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</row>
    <row r="25" spans="1:18" s="29" customFormat="1" ht="14.25" customHeight="1">
      <c r="A25" s="42"/>
      <c r="B25" s="43"/>
      <c r="R25" s="44"/>
    </row>
    <row r="26" spans="1:23" ht="13.5">
      <c r="A26" s="33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</row>
  </sheetData>
  <sheetProtection/>
  <mergeCells count="25">
    <mergeCell ref="A24:B24"/>
    <mergeCell ref="L5:L7"/>
    <mergeCell ref="D5:D7"/>
    <mergeCell ref="E5:E7"/>
    <mergeCell ref="F5:F7"/>
    <mergeCell ref="H5:H7"/>
    <mergeCell ref="J4:J7"/>
    <mergeCell ref="K4:O4"/>
    <mergeCell ref="D4:H4"/>
    <mergeCell ref="S4:S7"/>
    <mergeCell ref="U4:U7"/>
    <mergeCell ref="O5:O7"/>
    <mergeCell ref="P4:P7"/>
    <mergeCell ref="Q4:Q7"/>
    <mergeCell ref="R4:R7"/>
    <mergeCell ref="A1:C1"/>
    <mergeCell ref="M3:U3"/>
    <mergeCell ref="A4:B7"/>
    <mergeCell ref="C4:C7"/>
    <mergeCell ref="I4:I7"/>
    <mergeCell ref="K5:K7"/>
    <mergeCell ref="M5:M7"/>
    <mergeCell ref="N6:N7"/>
    <mergeCell ref="T4:T7"/>
    <mergeCell ref="G5:G7"/>
  </mergeCells>
  <printOptions horizontalCentered="1"/>
  <pageMargins left="0.7086614173228347" right="0.7086614173228347" top="0.67" bottom="0.2755905511811024" header="0.67" footer="0.4330708661417323"/>
  <pageSetup horizontalDpi="600" verticalDpi="600" orientation="landscape" paperSize="9" scale="89" r:id="rId3"/>
  <headerFooter alignWithMargins="0">
    <oddHeader xml:space="preserve">&amp;C&amp;14                        &amp;P/&amp;N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t040240j</dc:creator>
  <cp:keywords/>
  <dc:description/>
  <cp:lastModifiedBy>新潟県</cp:lastModifiedBy>
  <cp:lastPrinted>2015-03-05T11:14:29Z</cp:lastPrinted>
  <dcterms:created xsi:type="dcterms:W3CDTF">2005-09-05T06:20:27Z</dcterms:created>
  <dcterms:modified xsi:type="dcterms:W3CDTF">2015-03-30T10:58:46Z</dcterms:modified>
  <cp:category/>
  <cp:version/>
  <cp:contentType/>
  <cp:contentStatus/>
</cp:coreProperties>
</file>