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市町村別 " sheetId="3" r:id="rId1"/>
    <sheet name="年齢階級別" sheetId="2" r:id="rId2"/>
    <sheet name="検診方法別" sheetId="4" r:id="rId3"/>
  </sheets>
  <definedNames>
    <definedName name="_xlnm.Print_Area" localSheetId="2">検診方法別!$A$1:$AY$28</definedName>
    <definedName name="_xlnm.Print_Area" localSheetId="0">'市町村別 '!$A$1:$BD$79</definedName>
    <definedName name="_xlnm.Print_Area" localSheetId="1">年齢階級別!$A$1:$BC$78</definedName>
    <definedName name="_xlnm.Print_Titles" localSheetId="2">検診方法別!$A:$A</definedName>
    <definedName name="_xlnm.Print_Titles" localSheetId="0">'市町村別 '!$A:$C</definedName>
    <definedName name="_xlnm.Print_Titles" localSheetId="1">年齢階級別!$A:$B</definedName>
  </definedNames>
  <calcPr calcId="145621"/>
</workbook>
</file>

<file path=xl/calcChain.xml><?xml version="1.0" encoding="utf-8"?>
<calcChain xmlns="http://schemas.openxmlformats.org/spreadsheetml/2006/main">
  <c r="AY17" i="4" l="1"/>
  <c r="BD79" i="3" l="1"/>
  <c r="BC79" i="3"/>
  <c r="BB79" i="3"/>
  <c r="BA79" i="3"/>
  <c r="AX79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BB78" i="3" s="1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BD76" i="3"/>
  <c r="BC76" i="3"/>
  <c r="BB76" i="3"/>
  <c r="BA76" i="3"/>
  <c r="AX76" i="3"/>
  <c r="BD75" i="3"/>
  <c r="AZ75" i="3"/>
  <c r="AY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BC75" i="3" s="1"/>
  <c r="D75" i="3"/>
  <c r="BD73" i="3"/>
  <c r="BC73" i="3"/>
  <c r="BB73" i="3"/>
  <c r="BA73" i="3"/>
  <c r="AX73" i="3"/>
  <c r="AZ72" i="3"/>
  <c r="AY72" i="3"/>
  <c r="AX72" i="3" s="1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BB72" i="3" s="1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BD70" i="3"/>
  <c r="BC70" i="3"/>
  <c r="BB70" i="3"/>
  <c r="BA70" i="3"/>
  <c r="AX70" i="3"/>
  <c r="BD69" i="3"/>
  <c r="BC69" i="3"/>
  <c r="BB69" i="3"/>
  <c r="BA69" i="3"/>
  <c r="AX69" i="3"/>
  <c r="AZ68" i="3"/>
  <c r="AY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AX68" i="3" s="1"/>
  <c r="D68" i="3"/>
  <c r="BD66" i="3"/>
  <c r="BC66" i="3"/>
  <c r="BB66" i="3"/>
  <c r="BA66" i="3"/>
  <c r="AX66" i="3"/>
  <c r="BD65" i="3"/>
  <c r="BC65" i="3"/>
  <c r="BB65" i="3"/>
  <c r="BA65" i="3"/>
  <c r="AX65" i="3"/>
  <c r="BD64" i="3"/>
  <c r="AZ64" i="3"/>
  <c r="AY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BD62" i="3"/>
  <c r="BC62" i="3"/>
  <c r="BB62" i="3"/>
  <c r="BA62" i="3"/>
  <c r="AX62" i="3"/>
  <c r="BD61" i="3"/>
  <c r="BC61" i="3"/>
  <c r="BB61" i="3"/>
  <c r="BA61" i="3"/>
  <c r="AX61" i="3"/>
  <c r="BC60" i="3"/>
  <c r="AZ60" i="3"/>
  <c r="AY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BB60" i="3" s="1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BD58" i="3"/>
  <c r="BC58" i="3"/>
  <c r="BB58" i="3"/>
  <c r="BA58" i="3"/>
  <c r="AX58" i="3"/>
  <c r="BF57" i="3"/>
  <c r="BD57" i="3"/>
  <c r="BC57" i="3"/>
  <c r="BB57" i="3"/>
  <c r="BA57" i="3"/>
  <c r="AX57" i="3"/>
  <c r="BC56" i="3"/>
  <c r="AZ56" i="3"/>
  <c r="AY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BB56" i="3" s="1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BF54" i="3"/>
  <c r="BD54" i="3"/>
  <c r="BC54" i="3"/>
  <c r="BB54" i="3"/>
  <c r="BA54" i="3"/>
  <c r="AX54" i="3"/>
  <c r="AZ53" i="3"/>
  <c r="AY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BB53" i="3" s="1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AX53" i="3" s="1"/>
  <c r="D53" i="3"/>
  <c r="BF42" i="3"/>
  <c r="BD42" i="3"/>
  <c r="BC42" i="3"/>
  <c r="BB42" i="3"/>
  <c r="BA42" i="3"/>
  <c r="AX42" i="3"/>
  <c r="BF41" i="3"/>
  <c r="BD41" i="3"/>
  <c r="BC41" i="3"/>
  <c r="BB41" i="3"/>
  <c r="BA41" i="3"/>
  <c r="AX41" i="3"/>
  <c r="BF40" i="3"/>
  <c r="BD40" i="3"/>
  <c r="BC40" i="3"/>
  <c r="BB40" i="3"/>
  <c r="BA40" i="3"/>
  <c r="AX40" i="3"/>
  <c r="BF39" i="3"/>
  <c r="BD39" i="3"/>
  <c r="BC39" i="3"/>
  <c r="BB39" i="3"/>
  <c r="BA39" i="3"/>
  <c r="AX39" i="3"/>
  <c r="BC38" i="3"/>
  <c r="AZ38" i="3"/>
  <c r="AY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BF36" i="3"/>
  <c r="BD36" i="3"/>
  <c r="BC36" i="3"/>
  <c r="BB36" i="3"/>
  <c r="BA36" i="3"/>
  <c r="AX36" i="3"/>
  <c r="BF35" i="3"/>
  <c r="BD35" i="3"/>
  <c r="BC35" i="3"/>
  <c r="BB35" i="3"/>
  <c r="BA35" i="3"/>
  <c r="AX35" i="3"/>
  <c r="BF34" i="3"/>
  <c r="BD34" i="3"/>
  <c r="BC34" i="3"/>
  <c r="BB34" i="3"/>
  <c r="BA34" i="3"/>
  <c r="AX34" i="3"/>
  <c r="BF33" i="3"/>
  <c r="BD33" i="3"/>
  <c r="BC33" i="3"/>
  <c r="BB33" i="3"/>
  <c r="BA33" i="3"/>
  <c r="AX33" i="3"/>
  <c r="BF32" i="3"/>
  <c r="BD32" i="3"/>
  <c r="BC32" i="3"/>
  <c r="BB32" i="3"/>
  <c r="BA32" i="3"/>
  <c r="AX32" i="3"/>
  <c r="AZ31" i="3"/>
  <c r="AY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BD31" i="3" s="1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AX31" i="3" s="1"/>
  <c r="D31" i="3"/>
  <c r="BF29" i="3"/>
  <c r="BD29" i="3"/>
  <c r="BC29" i="3"/>
  <c r="BB29" i="3"/>
  <c r="BA29" i="3"/>
  <c r="AX29" i="3"/>
  <c r="BF28" i="3"/>
  <c r="BD28" i="3"/>
  <c r="BC28" i="3"/>
  <c r="BB28" i="3"/>
  <c r="BA28" i="3"/>
  <c r="AX28" i="3"/>
  <c r="AZ27" i="3"/>
  <c r="AY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BC27" i="3" s="1"/>
  <c r="AF27" i="3"/>
  <c r="AE27" i="3"/>
  <c r="AD27" i="3"/>
  <c r="AC27" i="3"/>
  <c r="AB27" i="3"/>
  <c r="AA27" i="3"/>
  <c r="Z27" i="3"/>
  <c r="BB27" i="3" s="1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BF25" i="3"/>
  <c r="BD25" i="3"/>
  <c r="BC25" i="3"/>
  <c r="BB25" i="3"/>
  <c r="BA25" i="3"/>
  <c r="AX25" i="3"/>
  <c r="BD24" i="3"/>
  <c r="BC24" i="3"/>
  <c r="BB24" i="3"/>
  <c r="BA24" i="3"/>
  <c r="AX24" i="3"/>
  <c r="BF23" i="3"/>
  <c r="BD23" i="3"/>
  <c r="BC23" i="3"/>
  <c r="BB23" i="3"/>
  <c r="BA23" i="3"/>
  <c r="AX23" i="3"/>
  <c r="BD22" i="3"/>
  <c r="BC22" i="3"/>
  <c r="BB22" i="3"/>
  <c r="BA22" i="3"/>
  <c r="AX22" i="3"/>
  <c r="AZ21" i="3"/>
  <c r="AY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BD21" i="3" s="1"/>
  <c r="AF21" i="3"/>
  <c r="AE21" i="3"/>
  <c r="AD21" i="3"/>
  <c r="AC21" i="3"/>
  <c r="AB21" i="3"/>
  <c r="AA21" i="3"/>
  <c r="Z21" i="3"/>
  <c r="BB21" i="3" s="1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AX21" i="3" s="1"/>
  <c r="D21" i="3"/>
  <c r="BD18" i="3"/>
  <c r="BC18" i="3"/>
  <c r="BB18" i="3"/>
  <c r="BA18" i="3"/>
  <c r="AX18" i="3"/>
  <c r="BD17" i="3"/>
  <c r="BC17" i="3"/>
  <c r="BB17" i="3"/>
  <c r="BA17" i="3"/>
  <c r="AX17" i="3"/>
  <c r="AZ16" i="3"/>
  <c r="AY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AX16" i="3" s="1"/>
  <c r="D16" i="3"/>
  <c r="AZ14" i="3"/>
  <c r="AZ11" i="3" s="1"/>
  <c r="AY14" i="3"/>
  <c r="AW14" i="3"/>
  <c r="AV14" i="3"/>
  <c r="AV11" i="3" s="1"/>
  <c r="AU14" i="3"/>
  <c r="AT14" i="3"/>
  <c r="AS14" i="3"/>
  <c r="AR14" i="3"/>
  <c r="AR11" i="3" s="1"/>
  <c r="AQ14" i="3"/>
  <c r="AP14" i="3"/>
  <c r="AO14" i="3"/>
  <c r="AN14" i="3"/>
  <c r="AN11" i="3" s="1"/>
  <c r="AM14" i="3"/>
  <c r="AL14" i="3"/>
  <c r="AK14" i="3"/>
  <c r="AJ14" i="3"/>
  <c r="AJ11" i="3" s="1"/>
  <c r="AI14" i="3"/>
  <c r="AH14" i="3"/>
  <c r="AG14" i="3"/>
  <c r="BC14" i="3" s="1"/>
  <c r="AF14" i="3"/>
  <c r="AF11" i="3" s="1"/>
  <c r="AE14" i="3"/>
  <c r="AD14" i="3"/>
  <c r="AC14" i="3"/>
  <c r="AB14" i="3"/>
  <c r="AB11" i="3" s="1"/>
  <c r="AA14" i="3"/>
  <c r="Z14" i="3"/>
  <c r="Y14" i="3"/>
  <c r="X14" i="3"/>
  <c r="X11" i="3" s="1"/>
  <c r="W14" i="3"/>
  <c r="V14" i="3"/>
  <c r="U14" i="3"/>
  <c r="T14" i="3"/>
  <c r="T11" i="3" s="1"/>
  <c r="S14" i="3"/>
  <c r="R14" i="3"/>
  <c r="Q14" i="3"/>
  <c r="P14" i="3"/>
  <c r="P11" i="3" s="1"/>
  <c r="O14" i="3"/>
  <c r="N14" i="3"/>
  <c r="M14" i="3"/>
  <c r="L14" i="3"/>
  <c r="L11" i="3" s="1"/>
  <c r="K14" i="3"/>
  <c r="J14" i="3"/>
  <c r="I14" i="3"/>
  <c r="H14" i="3"/>
  <c r="H11" i="3" s="1"/>
  <c r="G14" i="3"/>
  <c r="F14" i="3"/>
  <c r="E14" i="3"/>
  <c r="AX14" i="3" s="1"/>
  <c r="D14" i="3"/>
  <c r="D11" i="3" s="1"/>
  <c r="AZ13" i="3"/>
  <c r="AY13" i="3"/>
  <c r="AY11" i="3" s="1"/>
  <c r="AW13" i="3"/>
  <c r="AW11" i="3" s="1"/>
  <c r="AV13" i="3"/>
  <c r="AU13" i="3"/>
  <c r="AU11" i="3" s="1"/>
  <c r="AT13" i="3"/>
  <c r="AS13" i="3"/>
  <c r="AS11" i="3" s="1"/>
  <c r="AR13" i="3"/>
  <c r="AQ13" i="3"/>
  <c r="AQ11" i="3" s="1"/>
  <c r="AP13" i="3"/>
  <c r="AP11" i="3" s="1"/>
  <c r="AO13" i="3"/>
  <c r="AO11" i="3" s="1"/>
  <c r="AN13" i="3"/>
  <c r="AM13" i="3"/>
  <c r="AM11" i="3" s="1"/>
  <c r="AL13" i="3"/>
  <c r="AK13" i="3"/>
  <c r="AK11" i="3" s="1"/>
  <c r="AJ13" i="3"/>
  <c r="AI13" i="3"/>
  <c r="AI11" i="3" s="1"/>
  <c r="AH13" i="3"/>
  <c r="AH11" i="3" s="1"/>
  <c r="AG13" i="3"/>
  <c r="AF13" i="3"/>
  <c r="AE13" i="3"/>
  <c r="AE11" i="3" s="1"/>
  <c r="AD13" i="3"/>
  <c r="AC13" i="3"/>
  <c r="AC11" i="3" s="1"/>
  <c r="AB13" i="3"/>
  <c r="AA13" i="3"/>
  <c r="AA11" i="3" s="1"/>
  <c r="Z13" i="3"/>
  <c r="Y13" i="3"/>
  <c r="X13" i="3"/>
  <c r="W13" i="3"/>
  <c r="W11" i="3" s="1"/>
  <c r="V13" i="3"/>
  <c r="U13" i="3"/>
  <c r="U11" i="3" s="1"/>
  <c r="T13" i="3"/>
  <c r="S13" i="3"/>
  <c r="S11" i="3" s="1"/>
  <c r="R13" i="3"/>
  <c r="R11" i="3" s="1"/>
  <c r="Q13" i="3"/>
  <c r="Q11" i="3" s="1"/>
  <c r="P13" i="3"/>
  <c r="O13" i="3"/>
  <c r="O11" i="3" s="1"/>
  <c r="N13" i="3"/>
  <c r="M13" i="3"/>
  <c r="M11" i="3" s="1"/>
  <c r="L13" i="3"/>
  <c r="K13" i="3"/>
  <c r="K11" i="3" s="1"/>
  <c r="J13" i="3"/>
  <c r="I13" i="3"/>
  <c r="I11" i="3" s="1"/>
  <c r="H13" i="3"/>
  <c r="G13" i="3"/>
  <c r="G11" i="3" s="1"/>
  <c r="F13" i="3"/>
  <c r="E13" i="3"/>
  <c r="AX13" i="3" s="1"/>
  <c r="D13" i="3"/>
  <c r="AT11" i="3"/>
  <c r="AL11" i="3"/>
  <c r="AD11" i="3"/>
  <c r="V11" i="3"/>
  <c r="N11" i="3"/>
  <c r="BD16" i="3" l="1"/>
  <c r="BA31" i="3"/>
  <c r="BC31" i="3"/>
  <c r="BD68" i="3"/>
  <c r="BB13" i="3"/>
  <c r="BA14" i="3"/>
  <c r="BB16" i="3"/>
  <c r="BA38" i="3"/>
  <c r="BC64" i="3"/>
  <c r="BB68" i="3"/>
  <c r="BA75" i="3"/>
  <c r="F11" i="3"/>
  <c r="J11" i="3"/>
  <c r="BB14" i="3"/>
  <c r="BD14" i="3"/>
  <c r="BA21" i="3"/>
  <c r="BC21" i="3"/>
  <c r="BB38" i="3"/>
  <c r="BA53" i="3"/>
  <c r="BC53" i="3"/>
  <c r="BD53" i="3"/>
  <c r="AX56" i="3"/>
  <c r="BA56" i="3"/>
  <c r="BD56" i="3"/>
  <c r="AX60" i="3"/>
  <c r="BA60" i="3"/>
  <c r="BD60" i="3"/>
  <c r="BB64" i="3"/>
  <c r="BA72" i="3"/>
  <c r="BC72" i="3"/>
  <c r="BD72" i="3"/>
  <c r="BB75" i="3"/>
  <c r="BA13" i="3"/>
  <c r="BD13" i="3"/>
  <c r="BA16" i="3"/>
  <c r="BA68" i="3"/>
  <c r="BB31" i="3"/>
  <c r="AX38" i="3"/>
  <c r="BD38" i="3"/>
  <c r="BA64" i="3"/>
  <c r="Z11" i="3"/>
  <c r="BB11" i="3" s="1"/>
  <c r="BC13" i="3"/>
  <c r="AX27" i="3"/>
  <c r="BA27" i="3"/>
  <c r="BD27" i="3"/>
  <c r="AX64" i="3"/>
  <c r="AX75" i="3"/>
  <c r="BA78" i="3"/>
  <c r="BC78" i="3"/>
  <c r="BD78" i="3"/>
  <c r="E11" i="3"/>
  <c r="AX11" i="3" s="1"/>
  <c r="Y11" i="3"/>
  <c r="AG11" i="3"/>
  <c r="BC16" i="3"/>
  <c r="BC68" i="3"/>
  <c r="BA11" i="3" l="1"/>
  <c r="BC11" i="3"/>
  <c r="BD11" i="3"/>
</calcChain>
</file>

<file path=xl/sharedStrings.xml><?xml version="1.0" encoding="utf-8"?>
<sst xmlns="http://schemas.openxmlformats.org/spreadsheetml/2006/main" count="584" uniqueCount="189">
  <si>
    <t>20歳以上</t>
    <rPh sb="2" eb="3">
      <t>サイ</t>
    </rPh>
    <rPh sb="3" eb="5">
      <t>イジョウ</t>
    </rPh>
    <phoneticPr fontId="5"/>
  </si>
  <si>
    <t>受診者数</t>
    <rPh sb="0" eb="4">
      <t>ジュシンシャスウ</t>
    </rPh>
    <phoneticPr fontId="5"/>
  </si>
  <si>
    <t>細　胞　診</t>
    <rPh sb="0" eb="1">
      <t>ホソ</t>
    </rPh>
    <rPh sb="2" eb="3">
      <t>ホウ</t>
    </rPh>
    <rPh sb="4" eb="5">
      <t>シン</t>
    </rPh>
    <phoneticPr fontId="5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</si>
  <si>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5"/>
  </si>
  <si>
    <t>精検受診者数</t>
    <rPh sb="0" eb="2">
      <t>セイケン</t>
    </rPh>
    <rPh sb="2" eb="6">
      <t>ジュシンシャスウ</t>
    </rPh>
    <phoneticPr fontId="5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</si>
  <si>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5"/>
  </si>
  <si>
    <t>診　断　名</t>
    <rPh sb="0" eb="1">
      <t>ミ</t>
    </rPh>
    <rPh sb="2" eb="3">
      <t>ダン</t>
    </rPh>
    <rPh sb="4" eb="5">
      <t>メイ</t>
    </rPh>
    <phoneticPr fontId="5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</si>
  <si>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2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</si>
  <si>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2"/>
  </si>
  <si>
    <t>受診率</t>
    <rPh sb="0" eb="3">
      <t>ジュシンリツ</t>
    </rPh>
    <phoneticPr fontId="5"/>
  </si>
  <si>
    <t>参考</t>
    <rPh sb="0" eb="2">
      <t>サンコウ</t>
    </rPh>
    <phoneticPr fontId="5"/>
  </si>
  <si>
    <t>要精検率</t>
    <rPh sb="0" eb="1">
      <t>ヨウ</t>
    </rPh>
    <rPh sb="1" eb="3">
      <t>セイケン</t>
    </rPh>
    <rPh sb="3" eb="4">
      <t>リツ</t>
    </rPh>
    <phoneticPr fontId="5"/>
  </si>
  <si>
    <t>精検受診率</t>
    <rPh sb="0" eb="2">
      <t>セイケン</t>
    </rPh>
    <rPh sb="2" eb="5">
      <t>ジュシンリツ</t>
    </rPh>
    <phoneticPr fontId="5"/>
  </si>
  <si>
    <t>がん発見率</t>
    <rPh sb="2" eb="5">
      <t>ハッケンリツ</t>
    </rPh>
    <phoneticPr fontId="5"/>
  </si>
  <si>
    <t>陽性反応的中度</t>
    <rPh sb="0" eb="2">
      <t>ヨウセイ</t>
    </rPh>
    <rPh sb="2" eb="4">
      <t>ハンノウ</t>
    </rPh>
    <rPh sb="4" eb="5">
      <t>テキ</t>
    </rPh>
    <rPh sb="5" eb="7">
      <t>チュウド</t>
    </rPh>
    <phoneticPr fontId="5"/>
  </si>
  <si>
    <t>実施件数</t>
    <rPh sb="0" eb="2">
      <t>ジッシ</t>
    </rPh>
    <rPh sb="2" eb="4">
      <t>ケンスウ</t>
    </rPh>
    <phoneticPr fontId="5"/>
  </si>
  <si>
    <t>初回検体の不適正件数</t>
    <rPh sb="0" eb="2">
      <t>ショカイ</t>
    </rPh>
    <rPh sb="2" eb="4">
      <t>ケンタイ</t>
    </rPh>
    <rPh sb="5" eb="8">
      <t>フテキセイ</t>
    </rPh>
    <rPh sb="8" eb="10">
      <t>ケンスウ</t>
    </rPh>
    <phoneticPr fontId="5"/>
  </si>
  <si>
    <t>(扁平上皮系)</t>
    <rPh sb="1" eb="3">
      <t>ヘンペイ</t>
    </rPh>
    <rPh sb="3" eb="5">
      <t>ジョウヒ</t>
    </rPh>
    <rPh sb="5" eb="6">
      <t>ケイ</t>
    </rPh>
    <phoneticPr fontId="5"/>
  </si>
  <si>
    <t>(腺系)</t>
    <rPh sb="1" eb="2">
      <t>セン</t>
    </rPh>
    <rPh sb="2" eb="3">
      <t>ケイ</t>
    </rPh>
    <phoneticPr fontId="5"/>
  </si>
  <si>
    <t>(その他)</t>
    <rPh sb="3" eb="4">
      <t>タ</t>
    </rPh>
    <phoneticPr fontId="5"/>
  </si>
  <si>
    <t>内診</t>
    <rPh sb="0" eb="2">
      <t>ナイシン</t>
    </rPh>
    <phoneticPr fontId="5"/>
  </si>
  <si>
    <t>HPV検査
結果</t>
    <rPh sb="3" eb="5">
      <t>ケンサ</t>
    </rPh>
    <rPh sb="6" eb="8">
      <t>ケッカ</t>
    </rPh>
    <phoneticPr fontId="5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</si>
  <si>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5"/>
  </si>
  <si>
    <t>コルポ診実施件数</t>
    <rPh sb="3" eb="4">
      <t>シン</t>
    </rPh>
    <rPh sb="4" eb="6">
      <t>ジッシ</t>
    </rPh>
    <rPh sb="6" eb="8">
      <t>ケンスウ</t>
    </rPh>
    <phoneticPr fontId="5"/>
  </si>
  <si>
    <t>組織診実施件数</t>
    <rPh sb="0" eb="3">
      <t>ソシキシン</t>
    </rPh>
    <rPh sb="3" eb="5">
      <t>ジッシ</t>
    </rPh>
    <rPh sb="5" eb="7">
      <t>ケンスウ</t>
    </rPh>
    <phoneticPr fontId="5"/>
  </si>
  <si>
    <t>異常なし</t>
    <rPh sb="0" eb="2">
      <t>イジョウ</t>
    </rPh>
    <phoneticPr fontId="5"/>
  </si>
  <si>
    <t>がん・がん疑い</t>
    <rPh sb="5" eb="6">
      <t>ウタガ</t>
    </rPh>
    <phoneticPr fontId="5"/>
  </si>
  <si>
    <t>異　形　成</t>
    <rPh sb="0" eb="1">
      <t>イ</t>
    </rPh>
    <rPh sb="2" eb="3">
      <t>カタチ</t>
    </rPh>
    <rPh sb="4" eb="5">
      <t>シゲル</t>
    </rPh>
    <phoneticPr fontId="5"/>
  </si>
  <si>
    <t>内膜増殖症</t>
    <rPh sb="0" eb="2">
      <t>ナイマク</t>
    </rPh>
    <rPh sb="2" eb="4">
      <t>ゾウショク</t>
    </rPh>
    <rPh sb="4" eb="5">
      <t>ショウ</t>
    </rPh>
    <phoneticPr fontId="5"/>
  </si>
  <si>
    <t>その他</t>
    <rPh sb="2" eb="3">
      <t>タ</t>
    </rPh>
    <phoneticPr fontId="5"/>
  </si>
  <si>
    <t>前年度検診受診者数</t>
    <rPh sb="0" eb="3">
      <t>ゼンネンド</t>
    </rPh>
    <rPh sb="3" eb="5">
      <t>ケンシン</t>
    </rPh>
    <rPh sb="5" eb="9">
      <t>ジュシンシャスウ</t>
    </rPh>
    <phoneticPr fontId="2"/>
  </si>
  <si>
    <t>２年連続検診受診者数</t>
    <rPh sb="1" eb="2">
      <t>ネン</t>
    </rPh>
    <rPh sb="2" eb="4">
      <t>レンゾク</t>
    </rPh>
    <rPh sb="4" eb="6">
      <t>ケンシン</t>
    </rPh>
    <rPh sb="6" eb="8">
      <t>ジュシン</t>
    </rPh>
    <rPh sb="8" eb="9">
      <t>シャ</t>
    </rPh>
    <rPh sb="9" eb="10">
      <t>スウ</t>
    </rPh>
    <phoneticPr fontId="5"/>
  </si>
  <si>
    <t>NILM(陰性)</t>
    <rPh sb="5" eb="7">
      <t>インセイ</t>
    </rPh>
    <phoneticPr fontId="5"/>
  </si>
  <si>
    <t>ASC-US</t>
    <phoneticPr fontId="5"/>
  </si>
  <si>
    <t>ASC-H</t>
    <phoneticPr fontId="5"/>
  </si>
  <si>
    <t>LSIL
（軽度異形成）</t>
    <rPh sb="6" eb="8">
      <t>ケイド</t>
    </rPh>
    <rPh sb="8" eb="9">
      <t>イ</t>
    </rPh>
    <rPh sb="9" eb="11">
      <t>ケイセイ</t>
    </rPh>
    <phoneticPr fontId="5"/>
  </si>
  <si>
    <t>HSIL</t>
    <phoneticPr fontId="5"/>
  </si>
  <si>
    <t>SCC
（扁平上皮がん）</t>
    <rPh sb="5" eb="7">
      <t>ヘンペイ</t>
    </rPh>
    <rPh sb="7" eb="9">
      <t>ジョウヒ</t>
    </rPh>
    <phoneticPr fontId="5"/>
  </si>
  <si>
    <t>AIS
（上皮内腺がん）</t>
    <rPh sb="5" eb="7">
      <t>ジョウヒ</t>
    </rPh>
    <rPh sb="7" eb="8">
      <t>ナイ</t>
    </rPh>
    <rPh sb="8" eb="9">
      <t>セン</t>
    </rPh>
    <phoneticPr fontId="5"/>
  </si>
  <si>
    <t>Adenoca
（腺がん）</t>
    <rPh sb="9" eb="10">
      <t>セン</t>
    </rPh>
    <phoneticPr fontId="5"/>
  </si>
  <si>
    <t>Other
（その他）</t>
    <rPh sb="9" eb="10">
      <t>タ</t>
    </rPh>
    <phoneticPr fontId="5"/>
  </si>
  <si>
    <t>判定不能</t>
    <rPh sb="0" eb="2">
      <t>ハンテイ</t>
    </rPh>
    <rPh sb="2" eb="4">
      <t>フノウ</t>
    </rPh>
    <phoneticPr fontId="5"/>
  </si>
  <si>
    <t>がん</t>
    <phoneticPr fontId="5"/>
  </si>
  <si>
    <t>がんの疑い</t>
    <rPh sb="3" eb="4">
      <t>ウタガ</t>
    </rPh>
    <phoneticPr fontId="5"/>
  </si>
  <si>
    <t>精検不要</t>
    <rPh sb="0" eb="2">
      <t>セイケン</t>
    </rPh>
    <rPh sb="2" eb="4">
      <t>フヨウ</t>
    </rPh>
    <phoneticPr fontId="5"/>
  </si>
  <si>
    <t>要精検１</t>
    <rPh sb="0" eb="1">
      <t>ヨウ</t>
    </rPh>
    <rPh sb="1" eb="3">
      <t>セイケン</t>
    </rPh>
    <phoneticPr fontId="5"/>
  </si>
  <si>
    <t>要精検２</t>
    <rPh sb="0" eb="1">
      <t>ヨウ</t>
    </rPh>
    <rPh sb="1" eb="3">
      <t>セイケン</t>
    </rPh>
    <phoneticPr fontId="5"/>
  </si>
  <si>
    <t>頸がん</t>
    <rPh sb="0" eb="1">
      <t>ケイ</t>
    </rPh>
    <phoneticPr fontId="5"/>
  </si>
  <si>
    <t>頸がん疑い</t>
    <rPh sb="0" eb="1">
      <t>ケイ</t>
    </rPh>
    <rPh sb="3" eb="4">
      <t>ウタガ</t>
    </rPh>
    <phoneticPr fontId="5"/>
  </si>
  <si>
    <t>体がん</t>
    <rPh sb="0" eb="1">
      <t>タイ</t>
    </rPh>
    <phoneticPr fontId="5"/>
  </si>
  <si>
    <t>体がん疑い</t>
    <rPh sb="0" eb="1">
      <t>タイ</t>
    </rPh>
    <rPh sb="3" eb="4">
      <t>ウタガ</t>
    </rPh>
    <phoneticPr fontId="5"/>
  </si>
  <si>
    <t>高　度</t>
    <rPh sb="0" eb="1">
      <t>タカ</t>
    </rPh>
    <rPh sb="2" eb="3">
      <t>ド</t>
    </rPh>
    <phoneticPr fontId="5"/>
  </si>
  <si>
    <t>中等度</t>
    <rPh sb="0" eb="1">
      <t>ナカ</t>
    </rPh>
    <rPh sb="1" eb="2">
      <t>ナド</t>
    </rPh>
    <rPh sb="2" eb="3">
      <t>ド</t>
    </rPh>
    <phoneticPr fontId="5"/>
  </si>
  <si>
    <t>軽　度</t>
    <rPh sb="0" eb="1">
      <t>ケイ</t>
    </rPh>
    <rPh sb="2" eb="3">
      <t>ド</t>
    </rPh>
    <phoneticPr fontId="5"/>
  </si>
  <si>
    <t>陰 性</t>
    <rPh sb="0" eb="1">
      <t>カゲ</t>
    </rPh>
    <rPh sb="2" eb="3">
      <t>セイ</t>
    </rPh>
    <phoneticPr fontId="5"/>
  </si>
  <si>
    <t>陽 性</t>
    <rPh sb="0" eb="1">
      <t>ヨウ</t>
    </rPh>
    <rPh sb="2" eb="3">
      <t>セイ</t>
    </rPh>
    <phoneticPr fontId="5"/>
  </si>
  <si>
    <t>頸がん（扁平上皮系）</t>
    <rPh sb="0" eb="1">
      <t>ケイ</t>
    </rPh>
    <rPh sb="4" eb="6">
      <t>ヘンペイ</t>
    </rPh>
    <rPh sb="6" eb="8">
      <t>ジョウヒ</t>
    </rPh>
    <rPh sb="8" eb="9">
      <t>ケイ</t>
    </rPh>
    <phoneticPr fontId="5"/>
  </si>
  <si>
    <t>頸がん（腺細胞系）</t>
    <rPh sb="0" eb="1">
      <t>ケイ</t>
    </rPh>
    <rPh sb="4" eb="5">
      <t>セン</t>
    </rPh>
    <rPh sb="5" eb="7">
      <t>サイボウ</t>
    </rPh>
    <rPh sb="7" eb="8">
      <t>ケイ</t>
    </rPh>
    <phoneticPr fontId="5"/>
  </si>
  <si>
    <t>上皮内がん</t>
    <rPh sb="0" eb="3">
      <t>ジョウヒナイ</t>
    </rPh>
    <phoneticPr fontId="5"/>
  </si>
  <si>
    <t>微小浸潤がん</t>
    <rPh sb="0" eb="2">
      <t>ビショウ</t>
    </rPh>
    <rPh sb="2" eb="4">
      <t>シンジュン</t>
    </rPh>
    <phoneticPr fontId="5"/>
  </si>
  <si>
    <t>浸潤がん</t>
    <rPh sb="0" eb="2">
      <t>シンジュン</t>
    </rPh>
    <phoneticPr fontId="5"/>
  </si>
  <si>
    <t>微小浸潤腺がん</t>
    <rPh sb="0" eb="2">
      <t>ビショウ</t>
    </rPh>
    <rPh sb="2" eb="4">
      <t>シンジュン</t>
    </rPh>
    <rPh sb="4" eb="5">
      <t>セン</t>
    </rPh>
    <phoneticPr fontId="5"/>
  </si>
  <si>
    <t>県計</t>
    <rPh sb="0" eb="1">
      <t>ケン</t>
    </rPh>
    <rPh sb="1" eb="2">
      <t>ケイ</t>
    </rPh>
    <phoneticPr fontId="5"/>
  </si>
  <si>
    <t>市計</t>
    <rPh sb="0" eb="1">
      <t>シ</t>
    </rPh>
    <rPh sb="1" eb="2">
      <t>ケイ</t>
    </rPh>
    <phoneticPr fontId="5"/>
  </si>
  <si>
    <t>町村計</t>
    <rPh sb="0" eb="2">
      <t>チョウソン</t>
    </rPh>
    <rPh sb="2" eb="3">
      <t>ケイ</t>
    </rPh>
    <phoneticPr fontId="5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</si>
  <si>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5"/>
  </si>
  <si>
    <t>村上市</t>
    <rPh sb="0" eb="3">
      <t>ムラカミシ</t>
    </rPh>
    <phoneticPr fontId="5"/>
  </si>
  <si>
    <t>関川村</t>
    <rPh sb="0" eb="3">
      <t>セキカワムラ</t>
    </rPh>
    <phoneticPr fontId="5"/>
  </si>
  <si>
    <t>粟島浦村</t>
    <rPh sb="0" eb="4">
      <t>アワシマウラムラ</t>
    </rPh>
    <phoneticPr fontId="5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</si>
  <si>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5"/>
  </si>
  <si>
    <t>新発田市</t>
    <rPh sb="0" eb="4">
      <t>シバタシ</t>
    </rPh>
    <phoneticPr fontId="5"/>
  </si>
  <si>
    <t>阿賀野市</t>
    <rPh sb="0" eb="4">
      <t>アガノシ</t>
    </rPh>
    <phoneticPr fontId="5"/>
  </si>
  <si>
    <t>胎内市</t>
    <rPh sb="0" eb="3">
      <t>タイナイシ</t>
    </rPh>
    <phoneticPr fontId="5"/>
  </si>
  <si>
    <t>聖籠町</t>
    <rPh sb="0" eb="3">
      <t>セイロウマチ</t>
    </rPh>
    <phoneticPr fontId="5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</si>
  <si>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5"/>
  </si>
  <si>
    <t>五泉市</t>
    <rPh sb="0" eb="3">
      <t>ゴセンシ</t>
    </rPh>
    <phoneticPr fontId="5"/>
  </si>
  <si>
    <t>阿賀町</t>
    <rPh sb="0" eb="3">
      <t>アガマチ</t>
    </rPh>
    <phoneticPr fontId="5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</si>
  <si>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5"/>
  </si>
  <si>
    <t>三条市</t>
    <rPh sb="0" eb="3">
      <t>サンジョウシ</t>
    </rPh>
    <phoneticPr fontId="5"/>
  </si>
  <si>
    <t>燕市</t>
    <rPh sb="0" eb="2">
      <t>ツバメシ</t>
    </rPh>
    <phoneticPr fontId="5"/>
  </si>
  <si>
    <t>加茂市</t>
    <rPh sb="0" eb="3">
      <t>カモシ</t>
    </rPh>
    <phoneticPr fontId="5"/>
  </si>
  <si>
    <t>田上町</t>
    <rPh sb="0" eb="3">
      <t>タガミマチ</t>
    </rPh>
    <phoneticPr fontId="5"/>
  </si>
  <si>
    <t>弥彦村</t>
    <rPh sb="0" eb="3">
      <t>ヤヒコムラ</t>
    </rPh>
    <phoneticPr fontId="5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</si>
  <si>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5"/>
  </si>
  <si>
    <t>長岡市</t>
    <rPh sb="0" eb="3">
      <t>ナガオカシ</t>
    </rPh>
    <phoneticPr fontId="5"/>
  </si>
  <si>
    <t>見附市</t>
    <rPh sb="0" eb="3">
      <t>ミツケシ</t>
    </rPh>
    <phoneticPr fontId="5"/>
  </si>
  <si>
    <t>出雲崎町</t>
    <rPh sb="0" eb="4">
      <t>イズモザキマチ</t>
    </rPh>
    <phoneticPr fontId="5"/>
  </si>
  <si>
    <t>小千谷市</t>
    <rPh sb="0" eb="2">
      <t>コセン</t>
    </rPh>
    <rPh sb="2" eb="4">
      <t>タニシ</t>
    </rPh>
    <phoneticPr fontId="5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</si>
  <si>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5"/>
  </si>
  <si>
    <t>魚沼市</t>
    <rPh sb="0" eb="3">
      <t>ウオヌマシ</t>
    </rPh>
    <phoneticPr fontId="5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</si>
  <si>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5"/>
  </si>
  <si>
    <t>南魚沼市</t>
    <rPh sb="0" eb="4">
      <t>ミナミウオヌマシ</t>
    </rPh>
    <phoneticPr fontId="5"/>
  </si>
  <si>
    <t>湯沢町</t>
    <rPh sb="0" eb="3">
      <t>ユザワマチ</t>
    </rPh>
    <phoneticPr fontId="5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</si>
  <si>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5"/>
  </si>
  <si>
    <t>十日町市</t>
    <rPh sb="0" eb="4">
      <t>トオカマチシ</t>
    </rPh>
    <phoneticPr fontId="5"/>
  </si>
  <si>
    <t>津南町</t>
    <rPh sb="0" eb="3">
      <t>ツナンマチ</t>
    </rPh>
    <phoneticPr fontId="5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</si>
  <si>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5"/>
  </si>
  <si>
    <t>柏崎市</t>
    <rPh sb="0" eb="3">
      <t>カシワザキシ</t>
    </rPh>
    <phoneticPr fontId="5"/>
  </si>
  <si>
    <t>刈羽村</t>
    <rPh sb="0" eb="2">
      <t>カリワ</t>
    </rPh>
    <rPh sb="2" eb="3">
      <t>ムラ</t>
    </rPh>
    <phoneticPr fontId="5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</si>
  <si>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5"/>
  </si>
  <si>
    <t>上越市</t>
    <rPh sb="0" eb="3">
      <t>ジョウエツシ</t>
    </rPh>
    <phoneticPr fontId="5"/>
  </si>
  <si>
    <t>妙高市</t>
    <rPh sb="0" eb="3">
      <t>ミョウコウシ</t>
    </rPh>
    <phoneticPr fontId="5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</si>
  <si>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5"/>
  </si>
  <si>
    <t>糸魚川市</t>
    <rPh sb="0" eb="4">
      <t>イトイガワシ</t>
    </rPh>
    <phoneticPr fontId="5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</si>
  <si>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5"/>
  </si>
  <si>
    <t>佐渡市</t>
    <rPh sb="0" eb="3">
      <t>サドシ</t>
    </rPh>
    <phoneticPr fontId="5"/>
  </si>
  <si>
    <t>新潟市</t>
    <rPh sb="0" eb="3">
      <t>ニイガタシ</t>
    </rPh>
    <phoneticPr fontId="5"/>
  </si>
  <si>
    <t>区    分</t>
    <phoneticPr fontId="5"/>
  </si>
  <si>
    <t>要精検率</t>
    <phoneticPr fontId="5"/>
  </si>
  <si>
    <t>精検受診率</t>
    <phoneticPr fontId="5"/>
  </si>
  <si>
    <t>がん発見率</t>
    <phoneticPr fontId="5"/>
  </si>
  <si>
    <t>陽性反応的中度</t>
    <phoneticPr fontId="5"/>
  </si>
  <si>
    <t>ASC-H</t>
    <phoneticPr fontId="5"/>
  </si>
  <si>
    <t>HSIL</t>
    <phoneticPr fontId="5"/>
  </si>
  <si>
    <t>がん</t>
    <phoneticPr fontId="5"/>
  </si>
  <si>
    <t xml:space="preserve"> 20歳未満</t>
    <phoneticPr fontId="5"/>
  </si>
  <si>
    <t xml:space="preserve"> 20歳－24歳</t>
    <phoneticPr fontId="5"/>
  </si>
  <si>
    <t xml:space="preserve"> 25歳－29歳</t>
    <phoneticPr fontId="5"/>
  </si>
  <si>
    <t xml:space="preserve"> 30歳ー34歳</t>
    <rPh sb="3" eb="4">
      <t>サイ</t>
    </rPh>
    <rPh sb="7" eb="8">
      <t>サイ</t>
    </rPh>
    <phoneticPr fontId="5"/>
  </si>
  <si>
    <t xml:space="preserve"> 35歳－39歳</t>
  </si>
  <si>
    <t xml:space="preserve"> 40歳－44歳</t>
  </si>
  <si>
    <t xml:space="preserve"> 45歳－49歳</t>
  </si>
  <si>
    <t xml:space="preserve"> 50歳－54歳</t>
  </si>
  <si>
    <t xml:space="preserve"> 55歳－59歳</t>
  </si>
  <si>
    <t xml:space="preserve"> 60歳－64歳</t>
  </si>
  <si>
    <t xml:space="preserve"> 65歳－69歳</t>
  </si>
  <si>
    <t xml:space="preserve"> 70歳－74歳</t>
  </si>
  <si>
    <t xml:space="preserve"> 75歳－79歳</t>
  </si>
  <si>
    <t xml:space="preserve"> 80歳以上</t>
  </si>
  <si>
    <t>20歳以上計</t>
    <rPh sb="2" eb="3">
      <t>サイ</t>
    </rPh>
    <rPh sb="3" eb="5">
      <t>イジョウ</t>
    </rPh>
    <phoneticPr fontId="5"/>
  </si>
  <si>
    <t xml:space="preserve"> 30歳－34歳</t>
    <phoneticPr fontId="5"/>
  </si>
  <si>
    <t>区    分</t>
    <phoneticPr fontId="5"/>
  </si>
  <si>
    <t>ASC-US</t>
    <phoneticPr fontId="5"/>
  </si>
  <si>
    <t>ASC-H</t>
    <phoneticPr fontId="5"/>
  </si>
  <si>
    <t>HSIL</t>
    <phoneticPr fontId="5"/>
  </si>
  <si>
    <t>がん</t>
    <phoneticPr fontId="5"/>
  </si>
  <si>
    <t>検診車</t>
    <phoneticPr fontId="2"/>
  </si>
  <si>
    <t xml:space="preserve">   区    分</t>
  </si>
  <si>
    <t>対象者</t>
    <rPh sb="0" eb="3">
      <t>タイショウシャ</t>
    </rPh>
    <phoneticPr fontId="5"/>
  </si>
  <si>
    <t>細　　胞　　診</t>
    <rPh sb="0" eb="1">
      <t>ホソ</t>
    </rPh>
    <rPh sb="3" eb="4">
      <t>ホウ</t>
    </rPh>
    <rPh sb="6" eb="7">
      <t>シン</t>
    </rPh>
    <phoneticPr fontId="5"/>
  </si>
  <si>
    <t>指導区分</t>
    <rPh sb="0" eb="2">
      <t>シドウ</t>
    </rPh>
    <rPh sb="2" eb="4">
      <t>クブン</t>
    </rPh>
    <phoneticPr fontId="5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</si>
  <si>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2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</si>
  <si>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2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</si>
  <si>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2"/>
  </si>
  <si>
    <t>診　断　名</t>
    <rPh sb="0" eb="1">
      <t>ミ</t>
    </rPh>
    <rPh sb="2" eb="3">
      <t>ダン</t>
    </rPh>
    <rPh sb="4" eb="5">
      <t>メイ</t>
    </rPh>
    <phoneticPr fontId="2"/>
  </si>
  <si>
    <t>扁平上皮系</t>
    <rPh sb="0" eb="2">
      <t>ヘンペイ</t>
    </rPh>
    <rPh sb="2" eb="4">
      <t>ジョウヒ</t>
    </rPh>
    <rPh sb="4" eb="5">
      <t>ケイ</t>
    </rPh>
    <phoneticPr fontId="5"/>
  </si>
  <si>
    <t>腺系</t>
    <rPh sb="0" eb="1">
      <t>セン</t>
    </rPh>
    <rPh sb="1" eb="2">
      <t>ケイ</t>
    </rPh>
    <phoneticPr fontId="5"/>
  </si>
  <si>
    <t>HPV検査結果</t>
    <rPh sb="3" eb="5">
      <t>ケンサ</t>
    </rPh>
    <rPh sb="5" eb="7">
      <t>ケッカ</t>
    </rPh>
    <phoneticPr fontId="5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</si>
  <si>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2"/>
  </si>
  <si>
    <t>コルポ診実施件数</t>
    <rPh sb="3" eb="4">
      <t>チン</t>
    </rPh>
    <rPh sb="4" eb="6">
      <t>ジッシ</t>
    </rPh>
    <rPh sb="6" eb="8">
      <t>ケンスウ</t>
    </rPh>
    <phoneticPr fontId="2"/>
  </si>
  <si>
    <t>組織診実施件数</t>
    <rPh sb="0" eb="3">
      <t>ソシキシン</t>
    </rPh>
    <rPh sb="3" eb="5">
      <t>ジッシ</t>
    </rPh>
    <rPh sb="5" eb="7">
      <t>ケンスウ</t>
    </rPh>
    <phoneticPr fontId="2"/>
  </si>
  <si>
    <t>異常なし</t>
    <rPh sb="0" eb="2">
      <t>イジョウ</t>
    </rPh>
    <phoneticPr fontId="2"/>
  </si>
  <si>
    <t>がん・がん疑い</t>
    <rPh sb="5" eb="6">
      <t>ウタガ</t>
    </rPh>
    <phoneticPr fontId="2"/>
  </si>
  <si>
    <t>異  形  成</t>
    <phoneticPr fontId="2"/>
  </si>
  <si>
    <t>内膜増加症</t>
    <rPh sb="0" eb="2">
      <t>ナイマク</t>
    </rPh>
    <rPh sb="2" eb="5">
      <t>ゾウカショウ</t>
    </rPh>
    <phoneticPr fontId="2"/>
  </si>
  <si>
    <t>その他</t>
    <rPh sb="2" eb="3">
      <t>タ</t>
    </rPh>
    <phoneticPr fontId="2"/>
  </si>
  <si>
    <t>陰性</t>
    <rPh sb="0" eb="2">
      <t>インセイ</t>
    </rPh>
    <phoneticPr fontId="2"/>
  </si>
  <si>
    <t>陽性</t>
    <rPh sb="0" eb="2">
      <t>ヨウセイ</t>
    </rPh>
    <phoneticPr fontId="2"/>
  </si>
  <si>
    <t>頸がん</t>
    <rPh sb="0" eb="1">
      <t>クビ</t>
    </rPh>
    <phoneticPr fontId="2"/>
  </si>
  <si>
    <t>頸がん疑い</t>
    <rPh sb="0" eb="1">
      <t>ケイ</t>
    </rPh>
    <rPh sb="3" eb="4">
      <t>ウタガ</t>
    </rPh>
    <phoneticPr fontId="2"/>
  </si>
  <si>
    <t>体がん</t>
    <rPh sb="0" eb="1">
      <t>カラダ</t>
    </rPh>
    <phoneticPr fontId="2"/>
  </si>
  <si>
    <t>体がん疑い</t>
    <rPh sb="0" eb="1">
      <t>カラダ</t>
    </rPh>
    <rPh sb="3" eb="4">
      <t>ウタガ</t>
    </rPh>
    <phoneticPr fontId="2"/>
  </si>
  <si>
    <t>高度</t>
    <rPh sb="0" eb="2">
      <t>コウド</t>
    </rPh>
    <phoneticPr fontId="2"/>
  </si>
  <si>
    <t>中等度</t>
    <rPh sb="0" eb="2">
      <t>チュウトウ</t>
    </rPh>
    <rPh sb="2" eb="3">
      <t>ド</t>
    </rPh>
    <phoneticPr fontId="2"/>
  </si>
  <si>
    <t>軽度</t>
    <rPh sb="0" eb="2">
      <t>ケイド</t>
    </rPh>
    <phoneticPr fontId="2"/>
  </si>
  <si>
    <t>頸がん（扁平上皮系）</t>
    <rPh sb="0" eb="1">
      <t>ケイ</t>
    </rPh>
    <rPh sb="4" eb="6">
      <t>ヘンペイ</t>
    </rPh>
    <rPh sb="6" eb="8">
      <t>ジョウヒ</t>
    </rPh>
    <rPh sb="8" eb="9">
      <t>ケイ</t>
    </rPh>
    <phoneticPr fontId="2"/>
  </si>
  <si>
    <t>頸がん（腺細胞系）</t>
    <rPh sb="0" eb="1">
      <t>ケイ</t>
    </rPh>
    <rPh sb="4" eb="5">
      <t>セン</t>
    </rPh>
    <rPh sb="5" eb="7">
      <t>サイボウ</t>
    </rPh>
    <rPh sb="7" eb="8">
      <t>ケイ</t>
    </rPh>
    <phoneticPr fontId="2"/>
  </si>
  <si>
    <t>上皮内がん</t>
    <rPh sb="0" eb="3">
      <t>ジョウヒナイ</t>
    </rPh>
    <phoneticPr fontId="2"/>
  </si>
  <si>
    <t>微小浸潤がん</t>
    <rPh sb="0" eb="2">
      <t>ビショウ</t>
    </rPh>
    <phoneticPr fontId="2"/>
  </si>
  <si>
    <t xml:space="preserve">  20歳未満</t>
    <rPh sb="5" eb="7">
      <t>ミマン</t>
    </rPh>
    <phoneticPr fontId="2"/>
  </si>
  <si>
    <t xml:space="preserve">  初  診</t>
  </si>
  <si>
    <t xml:space="preserve">  再  診</t>
  </si>
  <si>
    <t>施設</t>
    <phoneticPr fontId="2"/>
  </si>
  <si>
    <t>初診</t>
    <rPh sb="0" eb="2">
      <t>ショシン</t>
    </rPh>
    <phoneticPr fontId="2"/>
  </si>
  <si>
    <t>再診</t>
    <rPh sb="0" eb="2">
      <t>サイシン</t>
    </rPh>
    <phoneticPr fontId="2"/>
  </si>
  <si>
    <t>対象者数</t>
    <rPh sb="0" eb="3">
      <t>タイショウシャ</t>
    </rPh>
    <rPh sb="3" eb="4">
      <t>スウ</t>
    </rPh>
    <phoneticPr fontId="5"/>
  </si>
  <si>
    <r>
      <t xml:space="preserve">AGC
</t>
    </r>
    <r>
      <rPr>
        <sz val="12"/>
        <rFont val="ＭＳ Ｐゴシック"/>
        <family val="3"/>
        <charset val="128"/>
        <scheme val="minor"/>
      </rPr>
      <t>（腺異型、腺がん疑い）</t>
    </r>
    <rPh sb="5" eb="6">
      <t>セン</t>
    </rPh>
    <rPh sb="6" eb="8">
      <t>イケイ</t>
    </rPh>
    <rPh sb="9" eb="10">
      <t>セン</t>
    </rPh>
    <rPh sb="12" eb="13">
      <t>ウタガ</t>
    </rPh>
    <phoneticPr fontId="5"/>
  </si>
  <si>
    <t xml:space="preserve">       (平成27年3月末現在)</t>
    <phoneticPr fontId="2"/>
  </si>
  <si>
    <t>平成26年度　子宮がん検診（頸部）結果報告書（市町村別集計表）1/2</t>
    <rPh sb="14" eb="16">
      <t>ケイブ</t>
    </rPh>
    <rPh sb="23" eb="26">
      <t>シチョウソン</t>
    </rPh>
    <rPh sb="26" eb="27">
      <t>ベツ</t>
    </rPh>
    <rPh sb="27" eb="30">
      <t>シュウケイヒョウ</t>
    </rPh>
    <phoneticPr fontId="2"/>
  </si>
  <si>
    <t>平成26年度　子宮がん検診（頸部）結果報告（年齢階級別集計表）1/3</t>
    <rPh sb="14" eb="16">
      <t>ケイブ</t>
    </rPh>
    <rPh sb="22" eb="24">
      <t>ネンレイ</t>
    </rPh>
    <rPh sb="24" eb="26">
      <t>カイキュウ</t>
    </rPh>
    <rPh sb="26" eb="27">
      <t>ベツ</t>
    </rPh>
    <rPh sb="27" eb="30">
      <t>シュウケイヒョウ</t>
    </rPh>
    <phoneticPr fontId="2"/>
  </si>
  <si>
    <t>初診・再診合計</t>
    <rPh sb="0" eb="2">
      <t>ショシン</t>
    </rPh>
    <rPh sb="3" eb="5">
      <t>サイシン</t>
    </rPh>
    <rPh sb="5" eb="7">
      <t>ゴウケイ</t>
    </rPh>
    <phoneticPr fontId="2"/>
  </si>
  <si>
    <r>
      <t xml:space="preserve">AGC
</t>
    </r>
    <r>
      <rPr>
        <sz val="11"/>
        <rFont val="ＭＳ Ｐゴシック"/>
        <family val="3"/>
        <charset val="128"/>
        <scheme val="minor"/>
      </rPr>
      <t>（腺異型、腺がん疑い）</t>
    </r>
    <rPh sb="5" eb="6">
      <t>セン</t>
    </rPh>
    <rPh sb="6" eb="8">
      <t>イケイ</t>
    </rPh>
    <rPh sb="9" eb="10">
      <t>セン</t>
    </rPh>
    <rPh sb="12" eb="13">
      <t>ウタガ</t>
    </rPh>
    <phoneticPr fontId="5"/>
  </si>
  <si>
    <t>平成26年度　子宮がん検診（頸部）結果報告（年齢階級別集計表）3/3</t>
    <rPh sb="14" eb="16">
      <t>ケイブ</t>
    </rPh>
    <rPh sb="22" eb="24">
      <t>ネンレイ</t>
    </rPh>
    <rPh sb="24" eb="26">
      <t>カイキュウ</t>
    </rPh>
    <rPh sb="26" eb="27">
      <t>ベツ</t>
    </rPh>
    <rPh sb="27" eb="30">
      <t>シュウケイヒョウ</t>
    </rPh>
    <phoneticPr fontId="2"/>
  </si>
  <si>
    <t>平成26年度　子宮がん検診（頸部）結果報告（年齢階級別集計表）2/3</t>
    <rPh sb="14" eb="16">
      <t>ケイブ</t>
    </rPh>
    <rPh sb="22" eb="24">
      <t>ネンレイ</t>
    </rPh>
    <rPh sb="24" eb="26">
      <t>カイキュウ</t>
    </rPh>
    <rPh sb="26" eb="27">
      <t>ベツ</t>
    </rPh>
    <rPh sb="27" eb="30">
      <t>シュウケイヒョウ</t>
    </rPh>
    <phoneticPr fontId="2"/>
  </si>
  <si>
    <t>ASC-US</t>
    <phoneticPr fontId="5"/>
  </si>
  <si>
    <t>(平成27年3月末現在)</t>
    <phoneticPr fontId="2"/>
  </si>
  <si>
    <t>平成26年度　子宮がん検診（頸部）結果報告（検診方法別集計表）1/1</t>
    <rPh sb="14" eb="16">
      <t>ケイブ</t>
    </rPh>
    <rPh sb="22" eb="24">
      <t>ケンシン</t>
    </rPh>
    <rPh sb="24" eb="26">
      <t>ホウホウ</t>
    </rPh>
    <rPh sb="26" eb="27">
      <t>ベツ</t>
    </rPh>
    <rPh sb="27" eb="30">
      <t>シュウケイヒョウ</t>
    </rPh>
    <phoneticPr fontId="2"/>
  </si>
  <si>
    <t>微小浸潤腺がん</t>
    <rPh sb="0" eb="2">
      <t>ビショウ</t>
    </rPh>
    <rPh sb="4" eb="5">
      <t>セン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</si>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</sst>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#,##0;\-#,##0;\-"/>
    <numFmt numFmtId="177" formatCode="_ * #,##0.0_ ;_ * \-#,##0.0_ ;_ * &quot;-&quot;?_ ;_ @_ "/>
    <numFmt numFmtId="178" formatCode="#,##0.00_ ;[Red]\-#,##0.00\ "/>
    <numFmt numFmtId="179" formatCode="#,##0.0_ ;[Red]\-#,##0.0\ "/>
    <numFmt numFmtId="180" formatCode="#,##0.0;\-#,##0.0;\-"/>
    <numFmt numFmtId="181" formatCode="_ * #,##0.0_ ;_ * \-#,##0.0_ ;_ * &quot;-&quot;_ ;_ @_ "/>
  </numFmts>
  <fonts count="18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.75"/>
      <name val="FixedSys"/>
      <charset val="128"/>
    </font>
    <font>
      <sz val="13.5"/>
      <name val="FixedSys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indexed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2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22">
    <xf numFmtId="0" fontId="0" fillId="0" borderId="0" xfId="0"/>
    <xf numFmtId="38" fontId="3" fillId="0" borderId="0" xfId="1" applyFont="1" applyFill="1" applyProtection="1"/>
    <xf numFmtId="38" fontId="4" fillId="0" borderId="0" xfId="1" applyFont="1" applyFill="1" applyProtection="1"/>
    <xf numFmtId="38" fontId="3" fillId="0" borderId="0" xfId="1" applyFont="1" applyProtection="1"/>
    <xf numFmtId="38" fontId="8" fillId="0" borderId="0" xfId="1" applyFont="1" applyProtection="1"/>
    <xf numFmtId="38" fontId="9" fillId="0" borderId="0" xfId="1" applyFont="1" applyAlignment="1" applyProtection="1">
      <alignment vertical="center"/>
    </xf>
    <xf numFmtId="38" fontId="8" fillId="0" borderId="0" xfId="1" applyFont="1" applyFill="1" applyProtection="1"/>
    <xf numFmtId="38" fontId="8" fillId="0" borderId="0" xfId="1" applyFont="1" applyFill="1" applyBorder="1" applyProtection="1"/>
    <xf numFmtId="38" fontId="8" fillId="0" borderId="0" xfId="1" applyFont="1" applyFill="1" applyBorder="1" applyAlignment="1" applyProtection="1">
      <alignment horizontal="right"/>
    </xf>
    <xf numFmtId="180" fontId="8" fillId="0" borderId="0" xfId="1" applyNumberFormat="1" applyFont="1" applyFill="1" applyProtection="1"/>
    <xf numFmtId="180" fontId="8" fillId="0" borderId="0" xfId="1" applyNumberFormat="1" applyFont="1" applyFill="1" applyBorder="1" applyProtection="1"/>
    <xf numFmtId="38" fontId="8" fillId="0" borderId="0" xfId="1" applyFont="1" applyFill="1" applyAlignment="1" applyProtection="1">
      <alignment horizontal="right"/>
    </xf>
    <xf numFmtId="38" fontId="13" fillId="0" borderId="0" xfId="1" applyFont="1" applyFill="1" applyProtection="1"/>
    <xf numFmtId="38" fontId="14" fillId="0" borderId="0" xfId="1" applyFont="1" applyFill="1" applyProtection="1"/>
    <xf numFmtId="38" fontId="15" fillId="0" borderId="0" xfId="1" applyFont="1" applyFill="1" applyProtection="1"/>
    <xf numFmtId="38" fontId="15" fillId="0" borderId="0" xfId="1" applyFont="1" applyBorder="1" applyAlignment="1" applyProtection="1">
      <alignment horizontal="center" vertical="center" wrapText="1"/>
    </xf>
    <xf numFmtId="38" fontId="15" fillId="0" borderId="0" xfId="1" applyFont="1" applyFill="1" applyBorder="1" applyAlignment="1" applyProtection="1">
      <alignment horizontal="center" vertical="center" wrapText="1"/>
    </xf>
    <xf numFmtId="38" fontId="11" fillId="0" borderId="0" xfId="1" applyFont="1" applyFill="1" applyProtection="1"/>
    <xf numFmtId="38" fontId="11" fillId="0" borderId="0" xfId="1" applyFont="1" applyFill="1" applyBorder="1" applyProtection="1"/>
    <xf numFmtId="0" fontId="11" fillId="0" borderId="1" xfId="0" applyFont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38" fontId="11" fillId="0" borderId="0" xfId="1" applyFont="1" applyFill="1" applyBorder="1" applyAlignment="1" applyProtection="1">
      <alignment horizontal="right"/>
      <protection locked="0"/>
    </xf>
    <xf numFmtId="176" fontId="13" fillId="2" borderId="0" xfId="1" applyNumberFormat="1" applyFont="1" applyFill="1" applyBorder="1" applyAlignment="1" applyProtection="1">
      <alignment horizontal="right"/>
    </xf>
    <xf numFmtId="177" fontId="13" fillId="2" borderId="0" xfId="1" applyNumberFormat="1" applyFont="1" applyFill="1" applyBorder="1" applyAlignment="1" applyProtection="1">
      <alignment horizontal="right"/>
    </xf>
    <xf numFmtId="178" fontId="13" fillId="2" borderId="0" xfId="1" applyNumberFormat="1" applyFont="1" applyFill="1" applyBorder="1" applyAlignment="1" applyProtection="1">
      <alignment horizontal="right"/>
    </xf>
    <xf numFmtId="179" fontId="13" fillId="2" borderId="0" xfId="1" applyNumberFormat="1" applyFont="1" applyFill="1" applyBorder="1" applyAlignment="1" applyProtection="1">
      <alignment horizontal="right"/>
    </xf>
    <xf numFmtId="180" fontId="13" fillId="2" borderId="0" xfId="1" applyNumberFormat="1" applyFont="1" applyFill="1" applyBorder="1" applyAlignment="1" applyProtection="1">
      <alignment horizontal="right"/>
    </xf>
    <xf numFmtId="176" fontId="13" fillId="0" borderId="0" xfId="1" applyNumberFormat="1" applyFont="1" applyFill="1" applyBorder="1" applyAlignment="1" applyProtection="1">
      <alignment horizontal="right"/>
    </xf>
    <xf numFmtId="177" fontId="13" fillId="0" borderId="0" xfId="1" applyNumberFormat="1" applyFont="1" applyFill="1" applyBorder="1" applyAlignment="1" applyProtection="1">
      <alignment horizontal="right"/>
    </xf>
    <xf numFmtId="38" fontId="13" fillId="0" borderId="0" xfId="1" applyFont="1" applyFill="1" applyBorder="1" applyAlignment="1" applyProtection="1">
      <alignment horizontal="right"/>
    </xf>
    <xf numFmtId="180" fontId="13" fillId="0" borderId="0" xfId="1" applyNumberFormat="1" applyFont="1" applyFill="1" applyBorder="1" applyAlignment="1" applyProtection="1">
      <alignment horizontal="right"/>
    </xf>
    <xf numFmtId="178" fontId="13" fillId="0" borderId="0" xfId="1" applyNumberFormat="1" applyFont="1" applyFill="1" applyBorder="1" applyAlignment="1" applyProtection="1">
      <alignment horizontal="right"/>
    </xf>
    <xf numFmtId="179" fontId="13" fillId="0" borderId="0" xfId="1" applyNumberFormat="1" applyFont="1" applyFill="1" applyBorder="1" applyAlignment="1" applyProtection="1">
      <alignment horizontal="right"/>
    </xf>
    <xf numFmtId="41" fontId="13" fillId="0" borderId="0" xfId="1" applyNumberFormat="1" applyFont="1" applyFill="1" applyBorder="1" applyAlignment="1" applyProtection="1">
      <alignment horizontal="right"/>
    </xf>
    <xf numFmtId="38" fontId="13" fillId="0" borderId="0" xfId="1" applyFont="1" applyFill="1" applyBorder="1" applyProtection="1"/>
    <xf numFmtId="41" fontId="13" fillId="0" borderId="0" xfId="1" applyNumberFormat="1" applyFont="1" applyFill="1" applyBorder="1" applyProtection="1"/>
    <xf numFmtId="38" fontId="16" fillId="0" borderId="0" xfId="1" applyFont="1" applyFill="1" applyProtection="1"/>
    <xf numFmtId="38" fontId="9" fillId="0" borderId="0" xfId="1" applyFont="1" applyFill="1" applyProtection="1"/>
    <xf numFmtId="41" fontId="11" fillId="0" borderId="0" xfId="1" applyNumberFormat="1" applyFont="1" applyFill="1" applyProtection="1"/>
    <xf numFmtId="41" fontId="11" fillId="0" borderId="0" xfId="1" applyNumberFormat="1" applyFont="1" applyFill="1" applyAlignment="1" applyProtection="1">
      <alignment horizontal="right" shrinkToFit="1"/>
    </xf>
    <xf numFmtId="43" fontId="11" fillId="0" borderId="0" xfId="1" applyNumberFormat="1" applyFont="1" applyFill="1" applyProtection="1"/>
    <xf numFmtId="177" fontId="11" fillId="0" borderId="0" xfId="1" applyNumberFormat="1" applyFont="1" applyFill="1" applyProtection="1"/>
    <xf numFmtId="38" fontId="8" fillId="0" borderId="18" xfId="1" applyFont="1" applyFill="1" applyBorder="1" applyAlignment="1" applyProtection="1">
      <alignment horizontal="right" shrinkToFit="1"/>
    </xf>
    <xf numFmtId="38" fontId="11" fillId="0" borderId="1" xfId="1" applyFont="1" applyFill="1" applyBorder="1" applyProtection="1"/>
    <xf numFmtId="38" fontId="11" fillId="0" borderId="0" xfId="1" applyFont="1" applyFill="1" applyAlignment="1" applyProtection="1">
      <alignment horizontal="right"/>
    </xf>
    <xf numFmtId="38" fontId="11" fillId="0" borderId="1" xfId="1" applyFont="1" applyFill="1" applyBorder="1" applyAlignment="1" applyProtection="1">
      <alignment horizontal="right"/>
      <protection locked="0"/>
    </xf>
    <xf numFmtId="38" fontId="11" fillId="0" borderId="6" xfId="1" applyFont="1" applyFill="1" applyBorder="1" applyProtection="1"/>
    <xf numFmtId="38" fontId="11" fillId="0" borderId="8" xfId="1" applyFont="1" applyFill="1" applyBorder="1" applyProtection="1"/>
    <xf numFmtId="38" fontId="11" fillId="0" borderId="13" xfId="1" applyFont="1" applyFill="1" applyBorder="1" applyProtection="1"/>
    <xf numFmtId="38" fontId="11" fillId="0" borderId="14" xfId="1" applyFont="1" applyFill="1" applyBorder="1" applyProtection="1"/>
    <xf numFmtId="38" fontId="4" fillId="0" borderId="0" xfId="1" applyFont="1" applyProtection="1"/>
    <xf numFmtId="41" fontId="13" fillId="0" borderId="9" xfId="1" applyNumberFormat="1" applyFont="1" applyFill="1" applyBorder="1" applyAlignment="1" applyProtection="1">
      <alignment shrinkToFit="1"/>
    </xf>
    <xf numFmtId="41" fontId="13" fillId="0" borderId="18" xfId="1" applyNumberFormat="1" applyFont="1" applyFill="1" applyBorder="1" applyAlignment="1" applyProtection="1">
      <alignment horizontal="right" shrinkToFit="1"/>
    </xf>
    <xf numFmtId="41" fontId="13" fillId="0" borderId="0" xfId="1" applyNumberFormat="1" applyFont="1" applyFill="1" applyProtection="1"/>
    <xf numFmtId="41" fontId="13" fillId="0" borderId="0" xfId="1" applyNumberFormat="1" applyFont="1" applyFill="1" applyAlignment="1" applyProtection="1">
      <alignment horizontal="right" shrinkToFit="1"/>
    </xf>
    <xf numFmtId="43" fontId="13" fillId="0" borderId="0" xfId="1" applyNumberFormat="1" applyFont="1" applyFill="1" applyProtection="1"/>
    <xf numFmtId="177" fontId="13" fillId="0" borderId="0" xfId="1" applyNumberFormat="1" applyFont="1" applyFill="1" applyProtection="1"/>
    <xf numFmtId="178" fontId="13" fillId="0" borderId="9" xfId="1" applyNumberFormat="1" applyFont="1" applyFill="1" applyBorder="1" applyAlignment="1" applyProtection="1">
      <alignment shrinkToFit="1"/>
    </xf>
    <xf numFmtId="177" fontId="13" fillId="0" borderId="9" xfId="1" applyNumberFormat="1" applyFont="1" applyFill="1" applyBorder="1" applyAlignment="1" applyProtection="1">
      <alignment shrinkToFit="1"/>
    </xf>
    <xf numFmtId="38" fontId="13" fillId="0" borderId="18" xfId="1" applyFont="1" applyFill="1" applyBorder="1" applyAlignment="1" applyProtection="1">
      <alignment horizontal="right" shrinkToFit="1"/>
    </xf>
    <xf numFmtId="41" fontId="13" fillId="0" borderId="9" xfId="1" applyNumberFormat="1" applyFont="1" applyFill="1" applyBorder="1" applyAlignment="1" applyProtection="1">
      <alignment horizontal="right" shrinkToFit="1"/>
    </xf>
    <xf numFmtId="43" fontId="13" fillId="0" borderId="9" xfId="1" applyNumberFormat="1" applyFont="1" applyFill="1" applyBorder="1" applyAlignment="1" applyProtection="1">
      <alignment shrinkToFit="1"/>
    </xf>
    <xf numFmtId="41" fontId="13" fillId="0" borderId="9" xfId="1" applyNumberFormat="1" applyFont="1" applyBorder="1" applyAlignment="1" applyProtection="1">
      <alignment horizontal="right" shrinkToFit="1"/>
    </xf>
    <xf numFmtId="43" fontId="13" fillId="0" borderId="9" xfId="1" applyNumberFormat="1" applyFont="1" applyBorder="1" applyAlignment="1" applyProtection="1">
      <alignment horizontal="right" shrinkToFit="1"/>
    </xf>
    <xf numFmtId="177" fontId="13" fillId="0" borderId="9" xfId="1" applyNumberFormat="1" applyFont="1" applyBorder="1" applyAlignment="1" applyProtection="1">
      <alignment horizontal="right" shrinkToFit="1"/>
    </xf>
    <xf numFmtId="179" fontId="13" fillId="0" borderId="9" xfId="1" applyNumberFormat="1" applyFont="1" applyBorder="1" applyAlignment="1" applyProtection="1">
      <alignment horizontal="right" shrinkToFit="1"/>
    </xf>
    <xf numFmtId="41" fontId="13" fillId="0" borderId="17" xfId="1" applyNumberFormat="1" applyFont="1" applyBorder="1" applyAlignment="1" applyProtection="1">
      <alignment horizontal="right" shrinkToFit="1"/>
    </xf>
    <xf numFmtId="179" fontId="13" fillId="0" borderId="17" xfId="1" applyNumberFormat="1" applyFont="1" applyBorder="1" applyAlignment="1" applyProtection="1">
      <alignment horizontal="right" shrinkToFit="1"/>
    </xf>
    <xf numFmtId="41" fontId="13" fillId="0" borderId="17" xfId="1" applyNumberFormat="1" applyFont="1" applyFill="1" applyBorder="1" applyAlignment="1" applyProtection="1">
      <alignment shrinkToFit="1"/>
    </xf>
    <xf numFmtId="43" fontId="13" fillId="0" borderId="17" xfId="1" applyNumberFormat="1" applyFont="1" applyBorder="1" applyAlignment="1" applyProtection="1">
      <alignment horizontal="right" shrinkToFit="1"/>
    </xf>
    <xf numFmtId="177" fontId="13" fillId="0" borderId="17" xfId="1" applyNumberFormat="1" applyFont="1" applyBorder="1" applyAlignment="1" applyProtection="1">
      <alignment horizontal="right" shrinkToFit="1"/>
    </xf>
    <xf numFmtId="38" fontId="11" fillId="0" borderId="20" xfId="1" applyFont="1" applyFill="1" applyBorder="1" applyProtection="1"/>
    <xf numFmtId="38" fontId="11" fillId="0" borderId="21" xfId="1" applyFont="1" applyFill="1" applyBorder="1" applyProtection="1"/>
    <xf numFmtId="41" fontId="13" fillId="0" borderId="19" xfId="1" applyNumberFormat="1" applyFont="1" applyBorder="1" applyAlignment="1" applyProtection="1">
      <alignment horizontal="right" shrinkToFit="1"/>
    </xf>
    <xf numFmtId="179" fontId="13" fillId="0" borderId="19" xfId="1" applyNumberFormat="1" applyFont="1" applyBorder="1" applyAlignment="1" applyProtection="1">
      <alignment horizontal="right" shrinkToFit="1"/>
    </xf>
    <xf numFmtId="41" fontId="13" fillId="0" borderId="19" xfId="1" applyNumberFormat="1" applyFont="1" applyFill="1" applyBorder="1" applyAlignment="1" applyProtection="1">
      <alignment shrinkToFit="1"/>
    </xf>
    <xf numFmtId="43" fontId="13" fillId="0" borderId="19" xfId="1" applyNumberFormat="1" applyFont="1" applyBorder="1" applyAlignment="1" applyProtection="1">
      <alignment horizontal="right" shrinkToFit="1"/>
    </xf>
    <xf numFmtId="177" fontId="13" fillId="0" borderId="19" xfId="1" applyNumberFormat="1" applyFont="1" applyBorder="1" applyAlignment="1" applyProtection="1">
      <alignment horizontal="right" shrinkToFit="1"/>
    </xf>
    <xf numFmtId="38" fontId="13" fillId="0" borderId="22" xfId="1" applyFont="1" applyFill="1" applyBorder="1" applyAlignment="1" applyProtection="1">
      <alignment horizontal="right" shrinkToFit="1"/>
    </xf>
    <xf numFmtId="41" fontId="13" fillId="0" borderId="17" xfId="1" applyNumberFormat="1" applyFont="1" applyFill="1" applyBorder="1" applyAlignment="1" applyProtection="1">
      <alignment horizontal="right" shrinkToFit="1"/>
    </xf>
    <xf numFmtId="41" fontId="13" fillId="0" borderId="22" xfId="1" applyNumberFormat="1" applyFont="1" applyFill="1" applyBorder="1" applyAlignment="1" applyProtection="1">
      <alignment horizontal="right" shrinkToFit="1"/>
    </xf>
    <xf numFmtId="43" fontId="13" fillId="0" borderId="17" xfId="1" applyNumberFormat="1" applyFont="1" applyFill="1" applyBorder="1" applyAlignment="1" applyProtection="1">
      <alignment shrinkToFit="1"/>
    </xf>
    <xf numFmtId="177" fontId="13" fillId="0" borderId="17" xfId="1" applyNumberFormat="1" applyFont="1" applyFill="1" applyBorder="1" applyAlignment="1" applyProtection="1">
      <alignment shrinkToFit="1"/>
    </xf>
    <xf numFmtId="38" fontId="13" fillId="0" borderId="23" xfId="1" applyFont="1" applyFill="1" applyBorder="1" applyAlignment="1" applyProtection="1">
      <alignment horizontal="right" shrinkToFit="1"/>
    </xf>
    <xf numFmtId="41" fontId="13" fillId="0" borderId="19" xfId="1" applyNumberFormat="1" applyFont="1" applyFill="1" applyBorder="1" applyAlignment="1" applyProtection="1">
      <alignment horizontal="right" shrinkToFit="1"/>
    </xf>
    <xf numFmtId="41" fontId="13" fillId="0" borderId="23" xfId="1" applyNumberFormat="1" applyFont="1" applyFill="1" applyBorder="1" applyAlignment="1" applyProtection="1">
      <alignment horizontal="right" shrinkToFit="1"/>
    </xf>
    <xf numFmtId="43" fontId="13" fillId="0" borderId="19" xfId="1" applyNumberFormat="1" applyFont="1" applyFill="1" applyBorder="1" applyAlignment="1" applyProtection="1">
      <alignment shrinkToFit="1"/>
    </xf>
    <xf numFmtId="177" fontId="13" fillId="0" borderId="19" xfId="1" applyNumberFormat="1" applyFont="1" applyFill="1" applyBorder="1" applyAlignment="1" applyProtection="1">
      <alignment shrinkToFit="1"/>
    </xf>
    <xf numFmtId="38" fontId="8" fillId="0" borderId="22" xfId="1" applyFont="1" applyFill="1" applyBorder="1" applyAlignment="1" applyProtection="1">
      <alignment horizontal="right" shrinkToFit="1"/>
    </xf>
    <xf numFmtId="178" fontId="13" fillId="0" borderId="17" xfId="1" applyNumberFormat="1" applyFont="1" applyFill="1" applyBorder="1" applyAlignment="1" applyProtection="1">
      <alignment shrinkToFit="1"/>
    </xf>
    <xf numFmtId="38" fontId="8" fillId="0" borderId="23" xfId="1" applyFont="1" applyFill="1" applyBorder="1" applyAlignment="1" applyProtection="1">
      <alignment horizontal="right" shrinkToFit="1"/>
    </xf>
    <xf numFmtId="178" fontId="13" fillId="0" borderId="19" xfId="1" applyNumberFormat="1" applyFont="1" applyFill="1" applyBorder="1" applyAlignment="1" applyProtection="1">
      <alignment shrinkToFit="1"/>
    </xf>
    <xf numFmtId="38" fontId="14" fillId="0" borderId="0" xfId="1" applyFont="1" applyProtection="1"/>
    <xf numFmtId="38" fontId="15" fillId="0" borderId="0" xfId="1" applyFont="1" applyProtection="1"/>
    <xf numFmtId="38" fontId="11" fillId="0" borderId="0" xfId="1" applyFont="1" applyProtection="1"/>
    <xf numFmtId="38" fontId="11" fillId="0" borderId="1" xfId="1" applyFont="1" applyBorder="1" applyAlignment="1" applyProtection="1">
      <protection locked="0"/>
    </xf>
    <xf numFmtId="38" fontId="8" fillId="0" borderId="0" xfId="1" applyFont="1" applyBorder="1" applyAlignment="1" applyProtection="1">
      <alignment horizontal="right"/>
    </xf>
    <xf numFmtId="38" fontId="8" fillId="0" borderId="0" xfId="1" applyFont="1" applyBorder="1" applyAlignment="1" applyProtection="1"/>
    <xf numFmtId="38" fontId="10" fillId="0" borderId="0" xfId="1" applyFont="1" applyProtection="1"/>
    <xf numFmtId="38" fontId="11" fillId="0" borderId="9" xfId="1" applyFont="1" applyBorder="1" applyProtection="1"/>
    <xf numFmtId="38" fontId="11" fillId="0" borderId="6" xfId="1" applyFont="1" applyBorder="1" applyProtection="1"/>
    <xf numFmtId="38" fontId="11" fillId="0" borderId="0" xfId="1" applyFont="1" applyBorder="1" applyProtection="1"/>
    <xf numFmtId="38" fontId="11" fillId="0" borderId="7" xfId="1" applyFont="1" applyFill="1" applyBorder="1" applyAlignment="1" applyProtection="1">
      <alignment vertical="center"/>
    </xf>
    <xf numFmtId="38" fontId="11" fillId="0" borderId="0" xfId="1" applyFont="1" applyBorder="1" applyAlignment="1" applyProtection="1"/>
    <xf numFmtId="38" fontId="11" fillId="0" borderId="0" xfId="1" applyFont="1" applyAlignment="1" applyProtection="1">
      <alignment horizontal="right"/>
    </xf>
    <xf numFmtId="176" fontId="13" fillId="0" borderId="2" xfId="1" applyNumberFormat="1" applyFont="1" applyFill="1" applyBorder="1" applyAlignment="1" applyProtection="1">
      <alignment horizontal="right"/>
    </xf>
    <xf numFmtId="176" fontId="13" fillId="0" borderId="3" xfId="1" applyNumberFormat="1" applyFont="1" applyFill="1" applyBorder="1" applyAlignment="1" applyProtection="1">
      <alignment horizontal="right"/>
    </xf>
    <xf numFmtId="177" fontId="13" fillId="0" borderId="3" xfId="1" applyNumberFormat="1" applyFont="1" applyFill="1" applyBorder="1" applyAlignment="1" applyProtection="1">
      <alignment horizontal="right"/>
    </xf>
    <xf numFmtId="38" fontId="13" fillId="0" borderId="3" xfId="1" applyFont="1" applyFill="1" applyBorder="1" applyAlignment="1" applyProtection="1">
      <alignment horizontal="right"/>
    </xf>
    <xf numFmtId="180" fontId="13" fillId="0" borderId="4" xfId="1" applyNumberFormat="1" applyFont="1" applyFill="1" applyBorder="1" applyAlignment="1" applyProtection="1">
      <alignment horizontal="right"/>
    </xf>
    <xf numFmtId="176" fontId="13" fillId="2" borderId="10" xfId="1" applyNumberFormat="1" applyFont="1" applyFill="1" applyBorder="1" applyAlignment="1" applyProtection="1">
      <alignment horizontal="right"/>
    </xf>
    <xf numFmtId="180" fontId="13" fillId="2" borderId="11" xfId="1" applyNumberFormat="1" applyFont="1" applyFill="1" applyBorder="1" applyAlignment="1" applyProtection="1">
      <alignment horizontal="right"/>
    </xf>
    <xf numFmtId="176" fontId="13" fillId="0" borderId="10" xfId="1" applyNumberFormat="1" applyFont="1" applyFill="1" applyBorder="1" applyAlignment="1" applyProtection="1">
      <alignment horizontal="right"/>
    </xf>
    <xf numFmtId="180" fontId="13" fillId="0" borderId="11" xfId="1" applyNumberFormat="1" applyFont="1" applyFill="1" applyBorder="1" applyAlignment="1" applyProtection="1">
      <alignment horizontal="right"/>
    </xf>
    <xf numFmtId="176" fontId="13" fillId="0" borderId="13" xfId="1" applyNumberFormat="1" applyFont="1" applyFill="1" applyBorder="1" applyAlignment="1" applyProtection="1">
      <alignment horizontal="right"/>
    </xf>
    <xf numFmtId="176" fontId="13" fillId="0" borderId="1" xfId="1" applyNumberFormat="1" applyFont="1" applyFill="1" applyBorder="1" applyAlignment="1" applyProtection="1">
      <alignment horizontal="right"/>
    </xf>
    <xf numFmtId="177" fontId="13" fillId="0" borderId="1" xfId="1" applyNumberFormat="1" applyFont="1" applyFill="1" applyBorder="1" applyAlignment="1" applyProtection="1">
      <alignment horizontal="right"/>
    </xf>
    <xf numFmtId="178" fontId="13" fillId="0" borderId="1" xfId="1" applyNumberFormat="1" applyFont="1" applyFill="1" applyBorder="1" applyAlignment="1" applyProtection="1">
      <alignment horizontal="right"/>
    </xf>
    <xf numFmtId="179" fontId="13" fillId="0" borderId="1" xfId="1" applyNumberFormat="1" applyFont="1" applyFill="1" applyBorder="1" applyAlignment="1" applyProtection="1">
      <alignment horizontal="right"/>
    </xf>
    <xf numFmtId="180" fontId="13" fillId="0" borderId="14" xfId="1" applyNumberFormat="1" applyFont="1" applyFill="1" applyBorder="1" applyAlignment="1" applyProtection="1">
      <alignment horizontal="right"/>
    </xf>
    <xf numFmtId="38" fontId="17" fillId="0" borderId="18" xfId="1" applyFont="1" applyBorder="1" applyAlignment="1" applyProtection="1">
      <alignment horizontal="right" shrinkToFit="1"/>
    </xf>
    <xf numFmtId="41" fontId="17" fillId="0" borderId="9" xfId="1" applyNumberFormat="1" applyFont="1" applyFill="1" applyBorder="1" applyAlignment="1" applyProtection="1">
      <alignment shrinkToFit="1"/>
    </xf>
    <xf numFmtId="181" fontId="17" fillId="0" borderId="9" xfId="1" applyNumberFormat="1" applyFont="1" applyFill="1" applyBorder="1" applyAlignment="1" applyProtection="1">
      <alignment shrinkToFit="1"/>
      <protection locked="0"/>
    </xf>
    <xf numFmtId="181" fontId="17" fillId="0" borderId="9" xfId="1" applyNumberFormat="1" applyFont="1" applyFill="1" applyBorder="1" applyAlignment="1" applyProtection="1">
      <alignment horizontal="right" shrinkToFit="1"/>
      <protection locked="0"/>
    </xf>
    <xf numFmtId="43" fontId="17" fillId="0" borderId="9" xfId="1" applyNumberFormat="1" applyFont="1" applyFill="1" applyBorder="1" applyAlignment="1" applyProtection="1">
      <alignment shrinkToFit="1"/>
      <protection locked="0"/>
    </xf>
    <xf numFmtId="177" fontId="17" fillId="0" borderId="9" xfId="1" applyNumberFormat="1" applyFont="1" applyFill="1" applyBorder="1" applyAlignment="1" applyProtection="1">
      <alignment shrinkToFit="1"/>
      <protection locked="0"/>
    </xf>
    <xf numFmtId="38" fontId="11" fillId="0" borderId="9" xfId="1" applyFont="1" applyFill="1" applyBorder="1" applyAlignment="1" applyProtection="1">
      <alignment horizontal="center" vertical="center" textRotation="255"/>
    </xf>
    <xf numFmtId="38" fontId="11" fillId="0" borderId="5" xfId="1" applyFont="1" applyFill="1" applyBorder="1" applyAlignment="1" applyProtection="1">
      <alignment horizontal="center" vertical="center" textRotation="255" shrinkToFit="1"/>
    </xf>
    <xf numFmtId="38" fontId="11" fillId="0" borderId="12" xfId="1" applyFont="1" applyFill="1" applyBorder="1" applyAlignment="1" applyProtection="1">
      <alignment horizontal="center" vertical="center" textRotation="255" shrinkToFit="1"/>
    </xf>
    <xf numFmtId="38" fontId="11" fillId="0" borderId="17" xfId="1" applyFont="1" applyFill="1" applyBorder="1" applyAlignment="1" applyProtection="1">
      <alignment horizontal="center" vertical="center" textRotation="255" shrinkToFit="1"/>
    </xf>
    <xf numFmtId="38" fontId="10" fillId="0" borderId="15" xfId="1" applyFont="1" applyFill="1" applyBorder="1" applyAlignment="1" applyProtection="1">
      <alignment horizontal="center" vertical="center" wrapText="1" shrinkToFit="1"/>
    </xf>
    <xf numFmtId="38" fontId="10" fillId="0" borderId="15" xfId="1" applyFont="1" applyFill="1" applyBorder="1" applyAlignment="1" applyProtection="1">
      <alignment horizontal="center" vertical="center" wrapText="1"/>
    </xf>
    <xf numFmtId="38" fontId="11" fillId="0" borderId="16" xfId="1" applyFont="1" applyFill="1" applyBorder="1" applyAlignment="1" applyProtection="1">
      <alignment horizontal="center" vertical="center" textRotation="255" wrapText="1" shrinkToFit="1"/>
    </xf>
    <xf numFmtId="38" fontId="11" fillId="0" borderId="12" xfId="1" applyFont="1" applyFill="1" applyBorder="1" applyAlignment="1" applyProtection="1">
      <alignment horizontal="center" vertical="center" textRotation="255" wrapText="1" shrinkToFit="1"/>
    </xf>
    <xf numFmtId="38" fontId="11" fillId="0" borderId="17" xfId="1" applyFont="1" applyFill="1" applyBorder="1" applyAlignment="1" applyProtection="1">
      <alignment horizontal="center" vertical="center" textRotation="255" wrapText="1" shrinkToFit="1"/>
    </xf>
    <xf numFmtId="38" fontId="11" fillId="0" borderId="16" xfId="1" applyFont="1" applyFill="1" applyBorder="1" applyAlignment="1" applyProtection="1">
      <alignment horizontal="center" vertical="center" textRotation="255" wrapText="1"/>
    </xf>
    <xf numFmtId="38" fontId="11" fillId="0" borderId="12" xfId="1" applyFont="1" applyFill="1" applyBorder="1" applyAlignment="1" applyProtection="1">
      <alignment horizontal="center" vertical="center" textRotation="255" wrapText="1"/>
    </xf>
    <xf numFmtId="38" fontId="11" fillId="0" borderId="17" xfId="1" applyFont="1" applyFill="1" applyBorder="1" applyAlignment="1" applyProtection="1">
      <alignment horizontal="center" vertical="center" textRotation="255" wrapText="1"/>
    </xf>
    <xf numFmtId="38" fontId="10" fillId="0" borderId="16" xfId="1" applyFont="1" applyFill="1" applyBorder="1" applyAlignment="1" applyProtection="1">
      <alignment horizontal="center" vertical="center" textRotation="255" wrapText="1"/>
    </xf>
    <xf numFmtId="38" fontId="10" fillId="0" borderId="12" xfId="1" applyFont="1" applyFill="1" applyBorder="1" applyAlignment="1" applyProtection="1">
      <alignment horizontal="center" vertical="center" textRotation="255" wrapText="1"/>
    </xf>
    <xf numFmtId="38" fontId="10" fillId="0" borderId="17" xfId="1" applyFont="1" applyFill="1" applyBorder="1" applyAlignment="1" applyProtection="1">
      <alignment horizontal="center" vertical="center" textRotation="255" wrapText="1"/>
    </xf>
    <xf numFmtId="38" fontId="11" fillId="0" borderId="16" xfId="1" applyFont="1" applyFill="1" applyBorder="1" applyAlignment="1" applyProtection="1">
      <alignment horizontal="center" vertical="center" textRotation="255"/>
    </xf>
    <xf numFmtId="38" fontId="11" fillId="0" borderId="12" xfId="1" applyFont="1" applyFill="1" applyBorder="1" applyAlignment="1" applyProtection="1">
      <alignment horizontal="center" vertical="center" textRotation="255"/>
    </xf>
    <xf numFmtId="38" fontId="11" fillId="0" borderId="17" xfId="1" applyFont="1" applyFill="1" applyBorder="1" applyAlignment="1" applyProtection="1">
      <alignment horizontal="center" vertical="center" textRotation="255"/>
    </xf>
    <xf numFmtId="38" fontId="11" fillId="0" borderId="3" xfId="1" applyFont="1" applyFill="1" applyBorder="1" applyAlignment="1" applyProtection="1">
      <alignment horizontal="center" vertical="center" textRotation="255" wrapText="1"/>
    </xf>
    <xf numFmtId="38" fontId="11" fillId="0" borderId="0" xfId="1" applyFont="1" applyFill="1" applyBorder="1" applyAlignment="1" applyProtection="1">
      <alignment horizontal="center" vertical="center" textRotation="255" wrapText="1"/>
    </xf>
    <xf numFmtId="38" fontId="11" fillId="0" borderId="1" xfId="1" applyFont="1" applyFill="1" applyBorder="1" applyAlignment="1" applyProtection="1">
      <alignment horizontal="center" vertical="center" textRotation="255" wrapText="1"/>
    </xf>
    <xf numFmtId="38" fontId="11" fillId="0" borderId="7" xfId="1" applyFont="1" applyFill="1" applyBorder="1" applyAlignment="1" applyProtection="1">
      <alignment horizontal="center" vertical="center" wrapText="1"/>
    </xf>
    <xf numFmtId="38" fontId="11" fillId="0" borderId="8" xfId="1" applyFont="1" applyFill="1" applyBorder="1" applyAlignment="1" applyProtection="1">
      <alignment horizontal="center" vertical="center" wrapText="1"/>
    </xf>
    <xf numFmtId="38" fontId="11" fillId="0" borderId="9" xfId="1" applyFont="1" applyFill="1" applyBorder="1" applyAlignment="1" applyProtection="1">
      <alignment horizontal="center" vertical="center" textRotation="255" wrapText="1"/>
    </xf>
    <xf numFmtId="38" fontId="11" fillId="0" borderId="5" xfId="1" applyFont="1" applyFill="1" applyBorder="1" applyAlignment="1" applyProtection="1">
      <alignment horizontal="center" vertical="center" textRotation="255"/>
    </xf>
    <xf numFmtId="38" fontId="11" fillId="0" borderId="6" xfId="1" applyFont="1" applyFill="1" applyBorder="1" applyAlignment="1" applyProtection="1">
      <alignment horizontal="center" vertical="center"/>
    </xf>
    <xf numFmtId="38" fontId="11" fillId="0" borderId="8" xfId="1" applyFont="1" applyFill="1" applyBorder="1" applyAlignment="1" applyProtection="1">
      <alignment horizontal="center" vertical="center"/>
    </xf>
    <xf numFmtId="38" fontId="11" fillId="0" borderId="5" xfId="1" applyFont="1" applyFill="1" applyBorder="1" applyAlignment="1" applyProtection="1">
      <alignment horizontal="center" vertical="center" textRotation="255" wrapText="1"/>
    </xf>
    <xf numFmtId="38" fontId="11" fillId="0" borderId="7" xfId="1" applyFont="1" applyFill="1" applyBorder="1" applyAlignment="1" applyProtection="1">
      <alignment horizontal="center" vertical="center"/>
    </xf>
    <xf numFmtId="38" fontId="11" fillId="0" borderId="9" xfId="1" applyFont="1" applyFill="1" applyBorder="1" applyAlignment="1" applyProtection="1">
      <alignment horizontal="center" vertical="center" shrinkToFit="1"/>
    </xf>
    <xf numFmtId="38" fontId="11" fillId="0" borderId="9" xfId="1" applyFont="1" applyFill="1" applyBorder="1" applyAlignment="1" applyProtection="1">
      <alignment horizontal="center" vertical="center"/>
    </xf>
    <xf numFmtId="38" fontId="11" fillId="0" borderId="6" xfId="1" applyFont="1" applyFill="1" applyBorder="1" applyAlignment="1" applyProtection="1">
      <alignment horizontal="center" vertical="center" shrinkToFit="1"/>
    </xf>
    <xf numFmtId="38" fontId="11" fillId="0" borderId="8" xfId="1" applyFont="1" applyFill="1" applyBorder="1" applyAlignment="1" applyProtection="1">
      <alignment horizontal="center" vertical="center" shrinkToFit="1"/>
    </xf>
    <xf numFmtId="38" fontId="11" fillId="0" borderId="7" xfId="1" applyFont="1" applyFill="1" applyBorder="1" applyAlignment="1" applyProtection="1">
      <alignment horizontal="center" vertical="center" shrinkToFit="1"/>
    </xf>
    <xf numFmtId="38" fontId="11" fillId="0" borderId="2" xfId="1" applyFont="1" applyFill="1" applyBorder="1" applyAlignment="1" applyProtection="1">
      <alignment horizontal="center" vertical="center" wrapText="1" shrinkToFit="1"/>
    </xf>
    <xf numFmtId="38" fontId="11" fillId="0" borderId="4" xfId="1" applyFont="1" applyFill="1" applyBorder="1" applyAlignment="1" applyProtection="1">
      <alignment horizontal="center" vertical="center" shrinkToFit="1"/>
    </xf>
    <xf numFmtId="38" fontId="11" fillId="0" borderId="13" xfId="1" applyFont="1" applyFill="1" applyBorder="1" applyAlignment="1" applyProtection="1">
      <alignment horizontal="center" vertical="center" shrinkToFit="1"/>
    </xf>
    <xf numFmtId="38" fontId="11" fillId="0" borderId="14" xfId="1" applyFont="1" applyFill="1" applyBorder="1" applyAlignment="1" applyProtection="1">
      <alignment horizontal="center" vertical="center" shrinkToFit="1"/>
    </xf>
    <xf numFmtId="38" fontId="11" fillId="0" borderId="4" xfId="1" applyFont="1" applyFill="1" applyBorder="1" applyAlignment="1" applyProtection="1">
      <alignment horizontal="center" vertical="center" textRotation="255" wrapText="1"/>
    </xf>
    <xf numFmtId="38" fontId="11" fillId="0" borderId="11" xfId="1" applyFont="1" applyFill="1" applyBorder="1" applyAlignment="1" applyProtection="1">
      <alignment horizontal="center" vertical="center" textRotation="255" wrapText="1"/>
    </xf>
    <xf numFmtId="38" fontId="11" fillId="0" borderId="14" xfId="1" applyFont="1" applyFill="1" applyBorder="1" applyAlignment="1" applyProtection="1">
      <alignment horizontal="center" vertical="center" textRotation="255" wrapText="1"/>
    </xf>
    <xf numFmtId="38" fontId="11" fillId="0" borderId="5" xfId="1" applyFont="1" applyFill="1" applyBorder="1" applyAlignment="1" applyProtection="1">
      <alignment horizontal="center" vertical="center" textRotation="255" wrapText="1" shrinkToFit="1"/>
    </xf>
    <xf numFmtId="38" fontId="11" fillId="0" borderId="1" xfId="1" applyFont="1" applyFill="1" applyBorder="1" applyAlignment="1" applyProtection="1">
      <alignment horizont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3" xfId="1" applyFont="1" applyFill="1" applyBorder="1" applyAlignment="1" applyProtection="1">
      <alignment horizontal="center" vertical="center"/>
    </xf>
    <xf numFmtId="38" fontId="11" fillId="0" borderId="4" xfId="1" applyFont="1" applyFill="1" applyBorder="1" applyAlignment="1" applyProtection="1">
      <alignment horizontal="center" vertical="center"/>
    </xf>
    <xf numFmtId="38" fontId="11" fillId="0" borderId="10" xfId="1" applyFont="1" applyFill="1" applyBorder="1" applyAlignment="1" applyProtection="1">
      <alignment horizontal="center" vertical="center"/>
    </xf>
    <xf numFmtId="38" fontId="11" fillId="0" borderId="0" xfId="1" applyFont="1" applyFill="1" applyBorder="1" applyAlignment="1" applyProtection="1">
      <alignment horizontal="center" vertical="center"/>
    </xf>
    <xf numFmtId="38" fontId="11" fillId="0" borderId="11" xfId="1" applyFont="1" applyFill="1" applyBorder="1" applyAlignment="1" applyProtection="1">
      <alignment horizontal="center" vertical="center"/>
    </xf>
    <xf numFmtId="38" fontId="11" fillId="0" borderId="13" xfId="1" applyFont="1" applyFill="1" applyBorder="1" applyAlignment="1" applyProtection="1">
      <alignment horizontal="center" vertical="center"/>
    </xf>
    <xf numFmtId="38" fontId="11" fillId="0" borderId="1" xfId="1" applyFont="1" applyFill="1" applyBorder="1" applyAlignment="1" applyProtection="1">
      <alignment horizontal="center" vertical="center"/>
    </xf>
    <xf numFmtId="38" fontId="11" fillId="0" borderId="14" xfId="1" applyFont="1" applyFill="1" applyBorder="1" applyAlignment="1" applyProtection="1">
      <alignment horizontal="center" vertical="center"/>
    </xf>
    <xf numFmtId="38" fontId="11" fillId="0" borderId="0" xfId="1" applyFont="1" applyFill="1" applyBorder="1" applyAlignment="1" applyProtection="1">
      <alignment horizontal="center"/>
    </xf>
    <xf numFmtId="38" fontId="11" fillId="2" borderId="0" xfId="1" applyFont="1" applyFill="1" applyBorder="1" applyAlignment="1" applyProtection="1">
      <alignment horizontal="center"/>
    </xf>
    <xf numFmtId="38" fontId="11" fillId="2" borderId="0" xfId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center"/>
    </xf>
    <xf numFmtId="38" fontId="11" fillId="0" borderId="3" xfId="1" applyFont="1" applyFill="1" applyBorder="1" applyAlignment="1" applyProtection="1">
      <alignment horizontal="center"/>
    </xf>
    <xf numFmtId="38" fontId="11" fillId="0" borderId="4" xfId="1" applyFont="1" applyFill="1" applyBorder="1" applyAlignment="1" applyProtection="1">
      <alignment horizontal="center"/>
    </xf>
    <xf numFmtId="38" fontId="11" fillId="2" borderId="10" xfId="1" applyFont="1" applyFill="1" applyBorder="1" applyAlignment="1" applyProtection="1">
      <alignment horizontal="center" vertical="center"/>
    </xf>
    <xf numFmtId="38" fontId="11" fillId="2" borderId="11" xfId="1" applyFont="1" applyFill="1" applyBorder="1" applyAlignment="1" applyProtection="1">
      <alignment horizontal="center" vertical="center"/>
    </xf>
    <xf numFmtId="38" fontId="11" fillId="0" borderId="10" xfId="1" applyFont="1" applyFill="1" applyBorder="1" applyAlignment="1" applyProtection="1">
      <alignment horizontal="center"/>
    </xf>
    <xf numFmtId="38" fontId="11" fillId="0" borderId="11" xfId="1" applyFont="1" applyFill="1" applyBorder="1" applyAlignment="1" applyProtection="1">
      <alignment horizontal="center"/>
    </xf>
    <xf numFmtId="38" fontId="11" fillId="0" borderId="13" xfId="1" applyFont="1" applyFill="1" applyBorder="1" applyAlignment="1" applyProtection="1">
      <alignment horizontal="center"/>
    </xf>
    <xf numFmtId="38" fontId="11" fillId="0" borderId="14" xfId="1" applyFont="1" applyFill="1" applyBorder="1" applyAlignment="1" applyProtection="1">
      <alignment horizontal="center"/>
    </xf>
    <xf numFmtId="38" fontId="11" fillId="0" borderId="2" xfId="1" applyFont="1" applyFill="1" applyBorder="1" applyAlignment="1" applyProtection="1">
      <alignment horizontal="center" vertical="center" textRotation="255"/>
    </xf>
    <xf numFmtId="38" fontId="11" fillId="0" borderId="10" xfId="1" applyFont="1" applyFill="1" applyBorder="1" applyAlignment="1" applyProtection="1">
      <alignment horizontal="center" vertical="center" textRotation="255"/>
    </xf>
    <xf numFmtId="38" fontId="11" fillId="0" borderId="13" xfId="1" applyFont="1" applyFill="1" applyBorder="1" applyAlignment="1" applyProtection="1">
      <alignment horizontal="center" vertical="center" textRotation="255"/>
    </xf>
    <xf numFmtId="38" fontId="11" fillId="0" borderId="2" xfId="1" applyFont="1" applyFill="1" applyBorder="1" applyAlignment="1" applyProtection="1">
      <alignment horizontal="center" vertical="center" textRotation="255" wrapText="1"/>
    </xf>
    <xf numFmtId="38" fontId="11" fillId="0" borderId="10" xfId="1" applyFont="1" applyFill="1" applyBorder="1" applyAlignment="1" applyProtection="1">
      <alignment horizontal="center" vertical="center" textRotation="255" wrapText="1"/>
    </xf>
    <xf numFmtId="38" fontId="11" fillId="0" borderId="13" xfId="1" applyFont="1" applyFill="1" applyBorder="1" applyAlignment="1" applyProtection="1">
      <alignment horizontal="center" vertical="center" textRotation="255" wrapText="1"/>
    </xf>
    <xf numFmtId="38" fontId="3" fillId="0" borderId="0" xfId="1" applyFont="1" applyFill="1" applyAlignment="1" applyProtection="1">
      <alignment horizontal="left" vertical="center"/>
    </xf>
    <xf numFmtId="38" fontId="11" fillId="0" borderId="5" xfId="1" applyFont="1" applyFill="1" applyBorder="1" applyAlignment="1" applyProtection="1">
      <alignment horizontal="left" vertical="center"/>
    </xf>
    <xf numFmtId="38" fontId="11" fillId="0" borderId="12" xfId="1" applyFont="1" applyFill="1" applyBorder="1" applyAlignment="1" applyProtection="1">
      <alignment horizontal="left" vertical="center"/>
    </xf>
    <xf numFmtId="38" fontId="11" fillId="0" borderId="17" xfId="1" applyFont="1" applyFill="1" applyBorder="1" applyAlignment="1" applyProtection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38" fontId="11" fillId="0" borderId="9" xfId="1" applyFont="1" applyFill="1" applyBorder="1" applyAlignment="1" applyProtection="1">
      <alignment horizontal="center" vertical="center" textRotation="255" wrapText="1" shrinkToFit="1"/>
    </xf>
    <xf numFmtId="38" fontId="11" fillId="0" borderId="9" xfId="1" applyFont="1" applyFill="1" applyBorder="1" applyAlignment="1" applyProtection="1">
      <alignment horizontal="center" vertical="center" textRotation="255" shrinkToFit="1"/>
    </xf>
    <xf numFmtId="38" fontId="10" fillId="0" borderId="9" xfId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 textRotation="255"/>
    </xf>
    <xf numFmtId="0" fontId="11" fillId="0" borderId="12" xfId="0" applyFont="1" applyFill="1" applyBorder="1" applyAlignment="1" applyProtection="1"/>
    <xf numFmtId="0" fontId="11" fillId="0" borderId="17" xfId="0" applyFont="1" applyFill="1" applyBorder="1" applyAlignment="1" applyProtection="1"/>
    <xf numFmtId="38" fontId="11" fillId="0" borderId="4" xfId="1" applyFont="1" applyFill="1" applyBorder="1" applyAlignment="1" applyProtection="1">
      <alignment horizontal="center" vertical="center" textRotation="255"/>
    </xf>
    <xf numFmtId="38" fontId="11" fillId="0" borderId="11" xfId="1" applyFont="1" applyFill="1" applyBorder="1" applyAlignment="1" applyProtection="1">
      <alignment horizontal="center" vertical="center" textRotation="255"/>
    </xf>
    <xf numFmtId="38" fontId="11" fillId="0" borderId="14" xfId="1" applyFont="1" applyFill="1" applyBorder="1" applyAlignment="1" applyProtection="1">
      <alignment horizontal="center" vertical="center" textRotation="255"/>
    </xf>
    <xf numFmtId="0" fontId="12" fillId="0" borderId="5" xfId="0" applyFont="1" applyFill="1" applyBorder="1" applyAlignment="1">
      <alignment horizontal="center" vertical="center" textRotation="255" wrapText="1"/>
    </xf>
    <xf numFmtId="0" fontId="12" fillId="0" borderId="12" xfId="0" applyFont="1" applyFill="1" applyBorder="1" applyAlignment="1">
      <alignment horizontal="center" vertical="center" textRotation="255" wrapText="1"/>
    </xf>
    <xf numFmtId="0" fontId="12" fillId="0" borderId="17" xfId="0" applyFont="1" applyFill="1" applyBorder="1" applyAlignment="1">
      <alignment horizontal="center" vertical="center" textRotation="255" wrapText="1"/>
    </xf>
    <xf numFmtId="38" fontId="11" fillId="0" borderId="2" xfId="1" applyFont="1" applyFill="1" applyBorder="1" applyAlignment="1" applyProtection="1">
      <alignment horizontal="center" vertical="center" textRotation="255" wrapText="1" shrinkToFit="1"/>
    </xf>
    <xf numFmtId="38" fontId="11" fillId="0" borderId="10" xfId="1" applyFont="1" applyFill="1" applyBorder="1" applyAlignment="1" applyProtection="1">
      <alignment horizontal="center" vertical="center" textRotation="255" wrapText="1" shrinkToFit="1"/>
    </xf>
    <xf numFmtId="38" fontId="11" fillId="0" borderId="13" xfId="1" applyFont="1" applyFill="1" applyBorder="1" applyAlignment="1" applyProtection="1">
      <alignment horizontal="center" vertical="center" textRotation="255" wrapText="1" shrinkToFit="1"/>
    </xf>
    <xf numFmtId="38" fontId="10" fillId="0" borderId="6" xfId="1" applyFont="1" applyFill="1" applyBorder="1" applyAlignment="1" applyProtection="1">
      <alignment horizontal="center" vertical="center" wrapText="1"/>
    </xf>
    <xf numFmtId="38" fontId="10" fillId="0" borderId="7" xfId="1" applyFont="1" applyFill="1" applyBorder="1" applyAlignment="1" applyProtection="1">
      <alignment horizontal="center" vertical="center" wrapText="1"/>
    </xf>
    <xf numFmtId="38" fontId="10" fillId="0" borderId="8" xfId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10" fillId="0" borderId="12" xfId="0" applyFont="1" applyFill="1" applyBorder="1" applyAlignment="1">
      <alignment horizontal="center" vertical="center" textRotation="255" wrapText="1"/>
    </xf>
    <xf numFmtId="0" fontId="10" fillId="0" borderId="17" xfId="0" applyFont="1" applyFill="1" applyBorder="1" applyAlignment="1">
      <alignment horizontal="center" vertical="center" textRotation="255" wrapText="1"/>
    </xf>
  </cellXfs>
  <cellStyles count="13">
    <cellStyle name="桁区切り" xfId="1" builtinId="6"/>
    <cellStyle name="桁区切り 2" xfId="2"/>
    <cellStyle name="桁区切り 2 2" xfId="3"/>
    <cellStyle name="桁区切り 3" xfId="4"/>
    <cellStyle name="桁区切り 4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  <cellStyle name="標準 7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82"/>
  <sheetViews>
    <sheetView tabSelected="1" view="pageBreakPreview" zoomScale="80" zoomScaleNormal="70" zoomScaleSheetLayoutView="80" workbookViewId="0">
      <selection activeCell="AV60" sqref="AV60"/>
    </sheetView>
  </sheetViews>
  <sheetFormatPr defaultColWidth="11.625" defaultRowHeight="24.95" customHeight="1" x14ac:dyDescent="0.2"/>
  <cols>
    <col min="1" max="1" width="7.125" style="2" customWidth="1"/>
    <col min="2" max="2" width="5.125" style="2" customWidth="1"/>
    <col min="3" max="3" width="10.875" style="2" customWidth="1"/>
    <col min="4" max="4" width="11" style="1" customWidth="1"/>
    <col min="5" max="6" width="10.25" style="1" customWidth="1"/>
    <col min="7" max="7" width="5" style="1" customWidth="1"/>
    <col min="8" max="8" width="9.875" style="1" customWidth="1"/>
    <col min="9" max="20" width="6.125" style="1" customWidth="1"/>
    <col min="21" max="21" width="10.25" style="1" customWidth="1"/>
    <col min="22" max="22" width="7.375" style="1" customWidth="1"/>
    <col min="23" max="23" width="7.875" style="1" customWidth="1"/>
    <col min="24" max="24" width="7.375" style="1" customWidth="1"/>
    <col min="25" max="26" width="8.75" style="1" customWidth="1"/>
    <col min="27" max="49" width="6.25" style="1" customWidth="1"/>
    <col min="50" max="50" width="8" style="1" customWidth="1"/>
    <col min="51" max="51" width="9.5" style="1" customWidth="1"/>
    <col min="52" max="52" width="9.75" style="1" customWidth="1"/>
    <col min="53" max="53" width="8.25" style="1" customWidth="1"/>
    <col min="54" max="54" width="9.5" style="1" customWidth="1"/>
    <col min="55" max="55" width="11.875" style="1" customWidth="1"/>
    <col min="56" max="56" width="8.625" style="1" customWidth="1"/>
    <col min="57" max="57" width="4.75" style="1" customWidth="1"/>
    <col min="58" max="58" width="4.75" style="1" hidden="1" customWidth="1"/>
    <col min="59" max="59" width="12.625" style="1" customWidth="1"/>
    <col min="60" max="60" width="15.375" style="1" customWidth="1"/>
    <col min="61" max="61" width="12.625" style="1" customWidth="1"/>
    <col min="62" max="63" width="15.625" style="1" customWidth="1"/>
    <col min="64" max="261" width="11.625" style="1"/>
    <col min="262" max="262" width="7.125" style="1" customWidth="1"/>
    <col min="263" max="263" width="5.125" style="1" customWidth="1"/>
    <col min="264" max="264" width="3.625" style="1" customWidth="1"/>
    <col min="265" max="267" width="8.25" style="1" customWidth="1"/>
    <col min="268" max="268" width="5" style="1" customWidth="1"/>
    <col min="269" max="269" width="8.375" style="1" customWidth="1"/>
    <col min="270" max="281" width="6.125" style="1" customWidth="1"/>
    <col min="282" max="285" width="7.375" style="1" customWidth="1"/>
    <col min="286" max="312" width="6.25" style="1" customWidth="1"/>
    <col min="313" max="313" width="4.75" style="1" customWidth="1"/>
    <col min="314" max="314" width="0" style="1" hidden="1" customWidth="1"/>
    <col min="315" max="315" width="12.625" style="1" customWidth="1"/>
    <col min="316" max="316" width="15.375" style="1" customWidth="1"/>
    <col min="317" max="317" width="12.625" style="1" customWidth="1"/>
    <col min="318" max="319" width="15.625" style="1" customWidth="1"/>
    <col min="320" max="517" width="11.625" style="1"/>
    <col min="518" max="518" width="7.125" style="1" customWidth="1"/>
    <col min="519" max="519" width="5.125" style="1" customWidth="1"/>
    <col min="520" max="520" width="3.625" style="1" customWidth="1"/>
    <col min="521" max="523" width="8.25" style="1" customWidth="1"/>
    <col min="524" max="524" width="5" style="1" customWidth="1"/>
    <col min="525" max="525" width="8.375" style="1" customWidth="1"/>
    <col min="526" max="537" width="6.125" style="1" customWidth="1"/>
    <col min="538" max="541" width="7.375" style="1" customWidth="1"/>
    <col min="542" max="568" width="6.25" style="1" customWidth="1"/>
    <col min="569" max="569" width="4.75" style="1" customWidth="1"/>
    <col min="570" max="570" width="0" style="1" hidden="1" customWidth="1"/>
    <col min="571" max="571" width="12.625" style="1" customWidth="1"/>
    <col min="572" max="572" width="15.375" style="1" customWidth="1"/>
    <col min="573" max="573" width="12.625" style="1" customWidth="1"/>
    <col min="574" max="575" width="15.625" style="1" customWidth="1"/>
    <col min="576" max="773" width="11.625" style="1"/>
    <col min="774" max="774" width="7.125" style="1" customWidth="1"/>
    <col min="775" max="775" width="5.125" style="1" customWidth="1"/>
    <col min="776" max="776" width="3.625" style="1" customWidth="1"/>
    <col min="777" max="779" width="8.25" style="1" customWidth="1"/>
    <col min="780" max="780" width="5" style="1" customWidth="1"/>
    <col min="781" max="781" width="8.375" style="1" customWidth="1"/>
    <col min="782" max="793" width="6.125" style="1" customWidth="1"/>
    <col min="794" max="797" width="7.375" style="1" customWidth="1"/>
    <col min="798" max="824" width="6.25" style="1" customWidth="1"/>
    <col min="825" max="825" width="4.75" style="1" customWidth="1"/>
    <col min="826" max="826" width="0" style="1" hidden="1" customWidth="1"/>
    <col min="827" max="827" width="12.625" style="1" customWidth="1"/>
    <col min="828" max="828" width="15.375" style="1" customWidth="1"/>
    <col min="829" max="829" width="12.625" style="1" customWidth="1"/>
    <col min="830" max="831" width="15.625" style="1" customWidth="1"/>
    <col min="832" max="1029" width="11.625" style="1"/>
    <col min="1030" max="1030" width="7.125" style="1" customWidth="1"/>
    <col min="1031" max="1031" width="5.125" style="1" customWidth="1"/>
    <col min="1032" max="1032" width="3.625" style="1" customWidth="1"/>
    <col min="1033" max="1035" width="8.25" style="1" customWidth="1"/>
    <col min="1036" max="1036" width="5" style="1" customWidth="1"/>
    <col min="1037" max="1037" width="8.375" style="1" customWidth="1"/>
    <col min="1038" max="1049" width="6.125" style="1" customWidth="1"/>
    <col min="1050" max="1053" width="7.375" style="1" customWidth="1"/>
    <col min="1054" max="1080" width="6.25" style="1" customWidth="1"/>
    <col min="1081" max="1081" width="4.75" style="1" customWidth="1"/>
    <col min="1082" max="1082" width="0" style="1" hidden="1" customWidth="1"/>
    <col min="1083" max="1083" width="12.625" style="1" customWidth="1"/>
    <col min="1084" max="1084" width="15.375" style="1" customWidth="1"/>
    <col min="1085" max="1085" width="12.625" style="1" customWidth="1"/>
    <col min="1086" max="1087" width="15.625" style="1" customWidth="1"/>
    <col min="1088" max="1285" width="11.625" style="1"/>
    <col min="1286" max="1286" width="7.125" style="1" customWidth="1"/>
    <col min="1287" max="1287" width="5.125" style="1" customWidth="1"/>
    <col min="1288" max="1288" width="3.625" style="1" customWidth="1"/>
    <col min="1289" max="1291" width="8.25" style="1" customWidth="1"/>
    <col min="1292" max="1292" width="5" style="1" customWidth="1"/>
    <col min="1293" max="1293" width="8.375" style="1" customWidth="1"/>
    <col min="1294" max="1305" width="6.125" style="1" customWidth="1"/>
    <col min="1306" max="1309" width="7.375" style="1" customWidth="1"/>
    <col min="1310" max="1336" width="6.25" style="1" customWidth="1"/>
    <col min="1337" max="1337" width="4.75" style="1" customWidth="1"/>
    <col min="1338" max="1338" width="0" style="1" hidden="1" customWidth="1"/>
    <col min="1339" max="1339" width="12.625" style="1" customWidth="1"/>
    <col min="1340" max="1340" width="15.375" style="1" customWidth="1"/>
    <col min="1341" max="1341" width="12.625" style="1" customWidth="1"/>
    <col min="1342" max="1343" width="15.625" style="1" customWidth="1"/>
    <col min="1344" max="1541" width="11.625" style="1"/>
    <col min="1542" max="1542" width="7.125" style="1" customWidth="1"/>
    <col min="1543" max="1543" width="5.125" style="1" customWidth="1"/>
    <col min="1544" max="1544" width="3.625" style="1" customWidth="1"/>
    <col min="1545" max="1547" width="8.25" style="1" customWidth="1"/>
    <col min="1548" max="1548" width="5" style="1" customWidth="1"/>
    <col min="1549" max="1549" width="8.375" style="1" customWidth="1"/>
    <col min="1550" max="1561" width="6.125" style="1" customWidth="1"/>
    <col min="1562" max="1565" width="7.375" style="1" customWidth="1"/>
    <col min="1566" max="1592" width="6.25" style="1" customWidth="1"/>
    <col min="1593" max="1593" width="4.75" style="1" customWidth="1"/>
    <col min="1594" max="1594" width="0" style="1" hidden="1" customWidth="1"/>
    <col min="1595" max="1595" width="12.625" style="1" customWidth="1"/>
    <col min="1596" max="1596" width="15.375" style="1" customWidth="1"/>
    <col min="1597" max="1597" width="12.625" style="1" customWidth="1"/>
    <col min="1598" max="1599" width="15.625" style="1" customWidth="1"/>
    <col min="1600" max="1797" width="11.625" style="1"/>
    <col min="1798" max="1798" width="7.125" style="1" customWidth="1"/>
    <col min="1799" max="1799" width="5.125" style="1" customWidth="1"/>
    <col min="1800" max="1800" width="3.625" style="1" customWidth="1"/>
    <col min="1801" max="1803" width="8.25" style="1" customWidth="1"/>
    <col min="1804" max="1804" width="5" style="1" customWidth="1"/>
    <col min="1805" max="1805" width="8.375" style="1" customWidth="1"/>
    <col min="1806" max="1817" width="6.125" style="1" customWidth="1"/>
    <col min="1818" max="1821" width="7.375" style="1" customWidth="1"/>
    <col min="1822" max="1848" width="6.25" style="1" customWidth="1"/>
    <col min="1849" max="1849" width="4.75" style="1" customWidth="1"/>
    <col min="1850" max="1850" width="0" style="1" hidden="1" customWidth="1"/>
    <col min="1851" max="1851" width="12.625" style="1" customWidth="1"/>
    <col min="1852" max="1852" width="15.375" style="1" customWidth="1"/>
    <col min="1853" max="1853" width="12.625" style="1" customWidth="1"/>
    <col min="1854" max="1855" width="15.625" style="1" customWidth="1"/>
    <col min="1856" max="2053" width="11.625" style="1"/>
    <col min="2054" max="2054" width="7.125" style="1" customWidth="1"/>
    <col min="2055" max="2055" width="5.125" style="1" customWidth="1"/>
    <col min="2056" max="2056" width="3.625" style="1" customWidth="1"/>
    <col min="2057" max="2059" width="8.25" style="1" customWidth="1"/>
    <col min="2060" max="2060" width="5" style="1" customWidth="1"/>
    <col min="2061" max="2061" width="8.375" style="1" customWidth="1"/>
    <col min="2062" max="2073" width="6.125" style="1" customWidth="1"/>
    <col min="2074" max="2077" width="7.375" style="1" customWidth="1"/>
    <col min="2078" max="2104" width="6.25" style="1" customWidth="1"/>
    <col min="2105" max="2105" width="4.75" style="1" customWidth="1"/>
    <col min="2106" max="2106" width="0" style="1" hidden="1" customWidth="1"/>
    <col min="2107" max="2107" width="12.625" style="1" customWidth="1"/>
    <col min="2108" max="2108" width="15.375" style="1" customWidth="1"/>
    <col min="2109" max="2109" width="12.625" style="1" customWidth="1"/>
    <col min="2110" max="2111" width="15.625" style="1" customWidth="1"/>
    <col min="2112" max="2309" width="11.625" style="1"/>
    <col min="2310" max="2310" width="7.125" style="1" customWidth="1"/>
    <col min="2311" max="2311" width="5.125" style="1" customWidth="1"/>
    <col min="2312" max="2312" width="3.625" style="1" customWidth="1"/>
    <col min="2313" max="2315" width="8.25" style="1" customWidth="1"/>
    <col min="2316" max="2316" width="5" style="1" customWidth="1"/>
    <col min="2317" max="2317" width="8.375" style="1" customWidth="1"/>
    <col min="2318" max="2329" width="6.125" style="1" customWidth="1"/>
    <col min="2330" max="2333" width="7.375" style="1" customWidth="1"/>
    <col min="2334" max="2360" width="6.25" style="1" customWidth="1"/>
    <col min="2361" max="2361" width="4.75" style="1" customWidth="1"/>
    <col min="2362" max="2362" width="0" style="1" hidden="1" customWidth="1"/>
    <col min="2363" max="2363" width="12.625" style="1" customWidth="1"/>
    <col min="2364" max="2364" width="15.375" style="1" customWidth="1"/>
    <col min="2365" max="2365" width="12.625" style="1" customWidth="1"/>
    <col min="2366" max="2367" width="15.625" style="1" customWidth="1"/>
    <col min="2368" max="2565" width="11.625" style="1"/>
    <col min="2566" max="2566" width="7.125" style="1" customWidth="1"/>
    <col min="2567" max="2567" width="5.125" style="1" customWidth="1"/>
    <col min="2568" max="2568" width="3.625" style="1" customWidth="1"/>
    <col min="2569" max="2571" width="8.25" style="1" customWidth="1"/>
    <col min="2572" max="2572" width="5" style="1" customWidth="1"/>
    <col min="2573" max="2573" width="8.375" style="1" customWidth="1"/>
    <col min="2574" max="2585" width="6.125" style="1" customWidth="1"/>
    <col min="2586" max="2589" width="7.375" style="1" customWidth="1"/>
    <col min="2590" max="2616" width="6.25" style="1" customWidth="1"/>
    <col min="2617" max="2617" width="4.75" style="1" customWidth="1"/>
    <col min="2618" max="2618" width="0" style="1" hidden="1" customWidth="1"/>
    <col min="2619" max="2619" width="12.625" style="1" customWidth="1"/>
    <col min="2620" max="2620" width="15.375" style="1" customWidth="1"/>
    <col min="2621" max="2621" width="12.625" style="1" customWidth="1"/>
    <col min="2622" max="2623" width="15.625" style="1" customWidth="1"/>
    <col min="2624" max="2821" width="11.625" style="1"/>
    <col min="2822" max="2822" width="7.125" style="1" customWidth="1"/>
    <col min="2823" max="2823" width="5.125" style="1" customWidth="1"/>
    <col min="2824" max="2824" width="3.625" style="1" customWidth="1"/>
    <col min="2825" max="2827" width="8.25" style="1" customWidth="1"/>
    <col min="2828" max="2828" width="5" style="1" customWidth="1"/>
    <col min="2829" max="2829" width="8.375" style="1" customWidth="1"/>
    <col min="2830" max="2841" width="6.125" style="1" customWidth="1"/>
    <col min="2842" max="2845" width="7.375" style="1" customWidth="1"/>
    <col min="2846" max="2872" width="6.25" style="1" customWidth="1"/>
    <col min="2873" max="2873" width="4.75" style="1" customWidth="1"/>
    <col min="2874" max="2874" width="0" style="1" hidden="1" customWidth="1"/>
    <col min="2875" max="2875" width="12.625" style="1" customWidth="1"/>
    <col min="2876" max="2876" width="15.375" style="1" customWidth="1"/>
    <col min="2877" max="2877" width="12.625" style="1" customWidth="1"/>
    <col min="2878" max="2879" width="15.625" style="1" customWidth="1"/>
    <col min="2880" max="3077" width="11.625" style="1"/>
    <col min="3078" max="3078" width="7.125" style="1" customWidth="1"/>
    <col min="3079" max="3079" width="5.125" style="1" customWidth="1"/>
    <col min="3080" max="3080" width="3.625" style="1" customWidth="1"/>
    <col min="3081" max="3083" width="8.25" style="1" customWidth="1"/>
    <col min="3084" max="3084" width="5" style="1" customWidth="1"/>
    <col min="3085" max="3085" width="8.375" style="1" customWidth="1"/>
    <col min="3086" max="3097" width="6.125" style="1" customWidth="1"/>
    <col min="3098" max="3101" width="7.375" style="1" customWidth="1"/>
    <col min="3102" max="3128" width="6.25" style="1" customWidth="1"/>
    <col min="3129" max="3129" width="4.75" style="1" customWidth="1"/>
    <col min="3130" max="3130" width="0" style="1" hidden="1" customWidth="1"/>
    <col min="3131" max="3131" width="12.625" style="1" customWidth="1"/>
    <col min="3132" max="3132" width="15.375" style="1" customWidth="1"/>
    <col min="3133" max="3133" width="12.625" style="1" customWidth="1"/>
    <col min="3134" max="3135" width="15.625" style="1" customWidth="1"/>
    <col min="3136" max="3333" width="11.625" style="1"/>
    <col min="3334" max="3334" width="7.125" style="1" customWidth="1"/>
    <col min="3335" max="3335" width="5.125" style="1" customWidth="1"/>
    <col min="3336" max="3336" width="3.625" style="1" customWidth="1"/>
    <col min="3337" max="3339" width="8.25" style="1" customWidth="1"/>
    <col min="3340" max="3340" width="5" style="1" customWidth="1"/>
    <col min="3341" max="3341" width="8.375" style="1" customWidth="1"/>
    <col min="3342" max="3353" width="6.125" style="1" customWidth="1"/>
    <col min="3354" max="3357" width="7.375" style="1" customWidth="1"/>
    <col min="3358" max="3384" width="6.25" style="1" customWidth="1"/>
    <col min="3385" max="3385" width="4.75" style="1" customWidth="1"/>
    <col min="3386" max="3386" width="0" style="1" hidden="1" customWidth="1"/>
    <col min="3387" max="3387" width="12.625" style="1" customWidth="1"/>
    <col min="3388" max="3388" width="15.375" style="1" customWidth="1"/>
    <col min="3389" max="3389" width="12.625" style="1" customWidth="1"/>
    <col min="3390" max="3391" width="15.625" style="1" customWidth="1"/>
    <col min="3392" max="3589" width="11.625" style="1"/>
    <col min="3590" max="3590" width="7.125" style="1" customWidth="1"/>
    <col min="3591" max="3591" width="5.125" style="1" customWidth="1"/>
    <col min="3592" max="3592" width="3.625" style="1" customWidth="1"/>
    <col min="3593" max="3595" width="8.25" style="1" customWidth="1"/>
    <col min="3596" max="3596" width="5" style="1" customWidth="1"/>
    <col min="3597" max="3597" width="8.375" style="1" customWidth="1"/>
    <col min="3598" max="3609" width="6.125" style="1" customWidth="1"/>
    <col min="3610" max="3613" width="7.375" style="1" customWidth="1"/>
    <col min="3614" max="3640" width="6.25" style="1" customWidth="1"/>
    <col min="3641" max="3641" width="4.75" style="1" customWidth="1"/>
    <col min="3642" max="3642" width="0" style="1" hidden="1" customWidth="1"/>
    <col min="3643" max="3643" width="12.625" style="1" customWidth="1"/>
    <col min="3644" max="3644" width="15.375" style="1" customWidth="1"/>
    <col min="3645" max="3645" width="12.625" style="1" customWidth="1"/>
    <col min="3646" max="3647" width="15.625" style="1" customWidth="1"/>
    <col min="3648" max="3845" width="11.625" style="1"/>
    <col min="3846" max="3846" width="7.125" style="1" customWidth="1"/>
    <col min="3847" max="3847" width="5.125" style="1" customWidth="1"/>
    <col min="3848" max="3848" width="3.625" style="1" customWidth="1"/>
    <col min="3849" max="3851" width="8.25" style="1" customWidth="1"/>
    <col min="3852" max="3852" width="5" style="1" customWidth="1"/>
    <col min="3853" max="3853" width="8.375" style="1" customWidth="1"/>
    <col min="3854" max="3865" width="6.125" style="1" customWidth="1"/>
    <col min="3866" max="3869" width="7.375" style="1" customWidth="1"/>
    <col min="3870" max="3896" width="6.25" style="1" customWidth="1"/>
    <col min="3897" max="3897" width="4.75" style="1" customWidth="1"/>
    <col min="3898" max="3898" width="0" style="1" hidden="1" customWidth="1"/>
    <col min="3899" max="3899" width="12.625" style="1" customWidth="1"/>
    <col min="3900" max="3900" width="15.375" style="1" customWidth="1"/>
    <col min="3901" max="3901" width="12.625" style="1" customWidth="1"/>
    <col min="3902" max="3903" width="15.625" style="1" customWidth="1"/>
    <col min="3904" max="4101" width="11.625" style="1"/>
    <col min="4102" max="4102" width="7.125" style="1" customWidth="1"/>
    <col min="4103" max="4103" width="5.125" style="1" customWidth="1"/>
    <col min="4104" max="4104" width="3.625" style="1" customWidth="1"/>
    <col min="4105" max="4107" width="8.25" style="1" customWidth="1"/>
    <col min="4108" max="4108" width="5" style="1" customWidth="1"/>
    <col min="4109" max="4109" width="8.375" style="1" customWidth="1"/>
    <col min="4110" max="4121" width="6.125" style="1" customWidth="1"/>
    <col min="4122" max="4125" width="7.375" style="1" customWidth="1"/>
    <col min="4126" max="4152" width="6.25" style="1" customWidth="1"/>
    <col min="4153" max="4153" width="4.75" style="1" customWidth="1"/>
    <col min="4154" max="4154" width="0" style="1" hidden="1" customWidth="1"/>
    <col min="4155" max="4155" width="12.625" style="1" customWidth="1"/>
    <col min="4156" max="4156" width="15.375" style="1" customWidth="1"/>
    <col min="4157" max="4157" width="12.625" style="1" customWidth="1"/>
    <col min="4158" max="4159" width="15.625" style="1" customWidth="1"/>
    <col min="4160" max="4357" width="11.625" style="1"/>
    <col min="4358" max="4358" width="7.125" style="1" customWidth="1"/>
    <col min="4359" max="4359" width="5.125" style="1" customWidth="1"/>
    <col min="4360" max="4360" width="3.625" style="1" customWidth="1"/>
    <col min="4361" max="4363" width="8.25" style="1" customWidth="1"/>
    <col min="4364" max="4364" width="5" style="1" customWidth="1"/>
    <col min="4365" max="4365" width="8.375" style="1" customWidth="1"/>
    <col min="4366" max="4377" width="6.125" style="1" customWidth="1"/>
    <col min="4378" max="4381" width="7.375" style="1" customWidth="1"/>
    <col min="4382" max="4408" width="6.25" style="1" customWidth="1"/>
    <col min="4409" max="4409" width="4.75" style="1" customWidth="1"/>
    <col min="4410" max="4410" width="0" style="1" hidden="1" customWidth="1"/>
    <col min="4411" max="4411" width="12.625" style="1" customWidth="1"/>
    <col min="4412" max="4412" width="15.375" style="1" customWidth="1"/>
    <col min="4413" max="4413" width="12.625" style="1" customWidth="1"/>
    <col min="4414" max="4415" width="15.625" style="1" customWidth="1"/>
    <col min="4416" max="4613" width="11.625" style="1"/>
    <col min="4614" max="4614" width="7.125" style="1" customWidth="1"/>
    <col min="4615" max="4615" width="5.125" style="1" customWidth="1"/>
    <col min="4616" max="4616" width="3.625" style="1" customWidth="1"/>
    <col min="4617" max="4619" width="8.25" style="1" customWidth="1"/>
    <col min="4620" max="4620" width="5" style="1" customWidth="1"/>
    <col min="4621" max="4621" width="8.375" style="1" customWidth="1"/>
    <col min="4622" max="4633" width="6.125" style="1" customWidth="1"/>
    <col min="4634" max="4637" width="7.375" style="1" customWidth="1"/>
    <col min="4638" max="4664" width="6.25" style="1" customWidth="1"/>
    <col min="4665" max="4665" width="4.75" style="1" customWidth="1"/>
    <col min="4666" max="4666" width="0" style="1" hidden="1" customWidth="1"/>
    <col min="4667" max="4667" width="12.625" style="1" customWidth="1"/>
    <col min="4668" max="4668" width="15.375" style="1" customWidth="1"/>
    <col min="4669" max="4669" width="12.625" style="1" customWidth="1"/>
    <col min="4670" max="4671" width="15.625" style="1" customWidth="1"/>
    <col min="4672" max="4869" width="11.625" style="1"/>
    <col min="4870" max="4870" width="7.125" style="1" customWidth="1"/>
    <col min="4871" max="4871" width="5.125" style="1" customWidth="1"/>
    <col min="4872" max="4872" width="3.625" style="1" customWidth="1"/>
    <col min="4873" max="4875" width="8.25" style="1" customWidth="1"/>
    <col min="4876" max="4876" width="5" style="1" customWidth="1"/>
    <col min="4877" max="4877" width="8.375" style="1" customWidth="1"/>
    <col min="4878" max="4889" width="6.125" style="1" customWidth="1"/>
    <col min="4890" max="4893" width="7.375" style="1" customWidth="1"/>
    <col min="4894" max="4920" width="6.25" style="1" customWidth="1"/>
    <col min="4921" max="4921" width="4.75" style="1" customWidth="1"/>
    <col min="4922" max="4922" width="0" style="1" hidden="1" customWidth="1"/>
    <col min="4923" max="4923" width="12.625" style="1" customWidth="1"/>
    <col min="4924" max="4924" width="15.375" style="1" customWidth="1"/>
    <col min="4925" max="4925" width="12.625" style="1" customWidth="1"/>
    <col min="4926" max="4927" width="15.625" style="1" customWidth="1"/>
    <col min="4928" max="5125" width="11.625" style="1"/>
    <col min="5126" max="5126" width="7.125" style="1" customWidth="1"/>
    <col min="5127" max="5127" width="5.125" style="1" customWidth="1"/>
    <col min="5128" max="5128" width="3.625" style="1" customWidth="1"/>
    <col min="5129" max="5131" width="8.25" style="1" customWidth="1"/>
    <col min="5132" max="5132" width="5" style="1" customWidth="1"/>
    <col min="5133" max="5133" width="8.375" style="1" customWidth="1"/>
    <col min="5134" max="5145" width="6.125" style="1" customWidth="1"/>
    <col min="5146" max="5149" width="7.375" style="1" customWidth="1"/>
    <col min="5150" max="5176" width="6.25" style="1" customWidth="1"/>
    <col min="5177" max="5177" width="4.75" style="1" customWidth="1"/>
    <col min="5178" max="5178" width="0" style="1" hidden="1" customWidth="1"/>
    <col min="5179" max="5179" width="12.625" style="1" customWidth="1"/>
    <col min="5180" max="5180" width="15.375" style="1" customWidth="1"/>
    <col min="5181" max="5181" width="12.625" style="1" customWidth="1"/>
    <col min="5182" max="5183" width="15.625" style="1" customWidth="1"/>
    <col min="5184" max="5381" width="11.625" style="1"/>
    <col min="5382" max="5382" width="7.125" style="1" customWidth="1"/>
    <col min="5383" max="5383" width="5.125" style="1" customWidth="1"/>
    <col min="5384" max="5384" width="3.625" style="1" customWidth="1"/>
    <col min="5385" max="5387" width="8.25" style="1" customWidth="1"/>
    <col min="5388" max="5388" width="5" style="1" customWidth="1"/>
    <col min="5389" max="5389" width="8.375" style="1" customWidth="1"/>
    <col min="5390" max="5401" width="6.125" style="1" customWidth="1"/>
    <col min="5402" max="5405" width="7.375" style="1" customWidth="1"/>
    <col min="5406" max="5432" width="6.25" style="1" customWidth="1"/>
    <col min="5433" max="5433" width="4.75" style="1" customWidth="1"/>
    <col min="5434" max="5434" width="0" style="1" hidden="1" customWidth="1"/>
    <col min="5435" max="5435" width="12.625" style="1" customWidth="1"/>
    <col min="5436" max="5436" width="15.375" style="1" customWidth="1"/>
    <col min="5437" max="5437" width="12.625" style="1" customWidth="1"/>
    <col min="5438" max="5439" width="15.625" style="1" customWidth="1"/>
    <col min="5440" max="5637" width="11.625" style="1"/>
    <col min="5638" max="5638" width="7.125" style="1" customWidth="1"/>
    <col min="5639" max="5639" width="5.125" style="1" customWidth="1"/>
    <col min="5640" max="5640" width="3.625" style="1" customWidth="1"/>
    <col min="5641" max="5643" width="8.25" style="1" customWidth="1"/>
    <col min="5644" max="5644" width="5" style="1" customWidth="1"/>
    <col min="5645" max="5645" width="8.375" style="1" customWidth="1"/>
    <col min="5646" max="5657" width="6.125" style="1" customWidth="1"/>
    <col min="5658" max="5661" width="7.375" style="1" customWidth="1"/>
    <col min="5662" max="5688" width="6.25" style="1" customWidth="1"/>
    <col min="5689" max="5689" width="4.75" style="1" customWidth="1"/>
    <col min="5690" max="5690" width="0" style="1" hidden="1" customWidth="1"/>
    <col min="5691" max="5691" width="12.625" style="1" customWidth="1"/>
    <col min="5692" max="5692" width="15.375" style="1" customWidth="1"/>
    <col min="5693" max="5693" width="12.625" style="1" customWidth="1"/>
    <col min="5694" max="5695" width="15.625" style="1" customWidth="1"/>
    <col min="5696" max="5893" width="11.625" style="1"/>
    <col min="5894" max="5894" width="7.125" style="1" customWidth="1"/>
    <col min="5895" max="5895" width="5.125" style="1" customWidth="1"/>
    <col min="5896" max="5896" width="3.625" style="1" customWidth="1"/>
    <col min="5897" max="5899" width="8.25" style="1" customWidth="1"/>
    <col min="5900" max="5900" width="5" style="1" customWidth="1"/>
    <col min="5901" max="5901" width="8.375" style="1" customWidth="1"/>
    <col min="5902" max="5913" width="6.125" style="1" customWidth="1"/>
    <col min="5914" max="5917" width="7.375" style="1" customWidth="1"/>
    <col min="5918" max="5944" width="6.25" style="1" customWidth="1"/>
    <col min="5945" max="5945" width="4.75" style="1" customWidth="1"/>
    <col min="5946" max="5946" width="0" style="1" hidden="1" customWidth="1"/>
    <col min="5947" max="5947" width="12.625" style="1" customWidth="1"/>
    <col min="5948" max="5948" width="15.375" style="1" customWidth="1"/>
    <col min="5949" max="5949" width="12.625" style="1" customWidth="1"/>
    <col min="5950" max="5951" width="15.625" style="1" customWidth="1"/>
    <col min="5952" max="6149" width="11.625" style="1"/>
    <col min="6150" max="6150" width="7.125" style="1" customWidth="1"/>
    <col min="6151" max="6151" width="5.125" style="1" customWidth="1"/>
    <col min="6152" max="6152" width="3.625" style="1" customWidth="1"/>
    <col min="6153" max="6155" width="8.25" style="1" customWidth="1"/>
    <col min="6156" max="6156" width="5" style="1" customWidth="1"/>
    <col min="6157" max="6157" width="8.375" style="1" customWidth="1"/>
    <col min="6158" max="6169" width="6.125" style="1" customWidth="1"/>
    <col min="6170" max="6173" width="7.375" style="1" customWidth="1"/>
    <col min="6174" max="6200" width="6.25" style="1" customWidth="1"/>
    <col min="6201" max="6201" width="4.75" style="1" customWidth="1"/>
    <col min="6202" max="6202" width="0" style="1" hidden="1" customWidth="1"/>
    <col min="6203" max="6203" width="12.625" style="1" customWidth="1"/>
    <col min="6204" max="6204" width="15.375" style="1" customWidth="1"/>
    <col min="6205" max="6205" width="12.625" style="1" customWidth="1"/>
    <col min="6206" max="6207" width="15.625" style="1" customWidth="1"/>
    <col min="6208" max="6405" width="11.625" style="1"/>
    <col min="6406" max="6406" width="7.125" style="1" customWidth="1"/>
    <col min="6407" max="6407" width="5.125" style="1" customWidth="1"/>
    <col min="6408" max="6408" width="3.625" style="1" customWidth="1"/>
    <col min="6409" max="6411" width="8.25" style="1" customWidth="1"/>
    <col min="6412" max="6412" width="5" style="1" customWidth="1"/>
    <col min="6413" max="6413" width="8.375" style="1" customWidth="1"/>
    <col min="6414" max="6425" width="6.125" style="1" customWidth="1"/>
    <col min="6426" max="6429" width="7.375" style="1" customWidth="1"/>
    <col min="6430" max="6456" width="6.25" style="1" customWidth="1"/>
    <col min="6457" max="6457" width="4.75" style="1" customWidth="1"/>
    <col min="6458" max="6458" width="0" style="1" hidden="1" customWidth="1"/>
    <col min="6459" max="6459" width="12.625" style="1" customWidth="1"/>
    <col min="6460" max="6460" width="15.375" style="1" customWidth="1"/>
    <col min="6461" max="6461" width="12.625" style="1" customWidth="1"/>
    <col min="6462" max="6463" width="15.625" style="1" customWidth="1"/>
    <col min="6464" max="6661" width="11.625" style="1"/>
    <col min="6662" max="6662" width="7.125" style="1" customWidth="1"/>
    <col min="6663" max="6663" width="5.125" style="1" customWidth="1"/>
    <col min="6664" max="6664" width="3.625" style="1" customWidth="1"/>
    <col min="6665" max="6667" width="8.25" style="1" customWidth="1"/>
    <col min="6668" max="6668" width="5" style="1" customWidth="1"/>
    <col min="6669" max="6669" width="8.375" style="1" customWidth="1"/>
    <col min="6670" max="6681" width="6.125" style="1" customWidth="1"/>
    <col min="6682" max="6685" width="7.375" style="1" customWidth="1"/>
    <col min="6686" max="6712" width="6.25" style="1" customWidth="1"/>
    <col min="6713" max="6713" width="4.75" style="1" customWidth="1"/>
    <col min="6714" max="6714" width="0" style="1" hidden="1" customWidth="1"/>
    <col min="6715" max="6715" width="12.625" style="1" customWidth="1"/>
    <col min="6716" max="6716" width="15.375" style="1" customWidth="1"/>
    <col min="6717" max="6717" width="12.625" style="1" customWidth="1"/>
    <col min="6718" max="6719" width="15.625" style="1" customWidth="1"/>
    <col min="6720" max="6917" width="11.625" style="1"/>
    <col min="6918" max="6918" width="7.125" style="1" customWidth="1"/>
    <col min="6919" max="6919" width="5.125" style="1" customWidth="1"/>
    <col min="6920" max="6920" width="3.625" style="1" customWidth="1"/>
    <col min="6921" max="6923" width="8.25" style="1" customWidth="1"/>
    <col min="6924" max="6924" width="5" style="1" customWidth="1"/>
    <col min="6925" max="6925" width="8.375" style="1" customWidth="1"/>
    <col min="6926" max="6937" width="6.125" style="1" customWidth="1"/>
    <col min="6938" max="6941" width="7.375" style="1" customWidth="1"/>
    <col min="6942" max="6968" width="6.25" style="1" customWidth="1"/>
    <col min="6969" max="6969" width="4.75" style="1" customWidth="1"/>
    <col min="6970" max="6970" width="0" style="1" hidden="1" customWidth="1"/>
    <col min="6971" max="6971" width="12.625" style="1" customWidth="1"/>
    <col min="6972" max="6972" width="15.375" style="1" customWidth="1"/>
    <col min="6973" max="6973" width="12.625" style="1" customWidth="1"/>
    <col min="6974" max="6975" width="15.625" style="1" customWidth="1"/>
    <col min="6976" max="7173" width="11.625" style="1"/>
    <col min="7174" max="7174" width="7.125" style="1" customWidth="1"/>
    <col min="7175" max="7175" width="5.125" style="1" customWidth="1"/>
    <col min="7176" max="7176" width="3.625" style="1" customWidth="1"/>
    <col min="7177" max="7179" width="8.25" style="1" customWidth="1"/>
    <col min="7180" max="7180" width="5" style="1" customWidth="1"/>
    <col min="7181" max="7181" width="8.375" style="1" customWidth="1"/>
    <col min="7182" max="7193" width="6.125" style="1" customWidth="1"/>
    <col min="7194" max="7197" width="7.375" style="1" customWidth="1"/>
    <col min="7198" max="7224" width="6.25" style="1" customWidth="1"/>
    <col min="7225" max="7225" width="4.75" style="1" customWidth="1"/>
    <col min="7226" max="7226" width="0" style="1" hidden="1" customWidth="1"/>
    <col min="7227" max="7227" width="12.625" style="1" customWidth="1"/>
    <col min="7228" max="7228" width="15.375" style="1" customWidth="1"/>
    <col min="7229" max="7229" width="12.625" style="1" customWidth="1"/>
    <col min="7230" max="7231" width="15.625" style="1" customWidth="1"/>
    <col min="7232" max="7429" width="11.625" style="1"/>
    <col min="7430" max="7430" width="7.125" style="1" customWidth="1"/>
    <col min="7431" max="7431" width="5.125" style="1" customWidth="1"/>
    <col min="7432" max="7432" width="3.625" style="1" customWidth="1"/>
    <col min="7433" max="7435" width="8.25" style="1" customWidth="1"/>
    <col min="7436" max="7436" width="5" style="1" customWidth="1"/>
    <col min="7437" max="7437" width="8.375" style="1" customWidth="1"/>
    <col min="7438" max="7449" width="6.125" style="1" customWidth="1"/>
    <col min="7450" max="7453" width="7.375" style="1" customWidth="1"/>
    <col min="7454" max="7480" width="6.25" style="1" customWidth="1"/>
    <col min="7481" max="7481" width="4.75" style="1" customWidth="1"/>
    <col min="7482" max="7482" width="0" style="1" hidden="1" customWidth="1"/>
    <col min="7483" max="7483" width="12.625" style="1" customWidth="1"/>
    <col min="7484" max="7484" width="15.375" style="1" customWidth="1"/>
    <col min="7485" max="7485" width="12.625" style="1" customWidth="1"/>
    <col min="7486" max="7487" width="15.625" style="1" customWidth="1"/>
    <col min="7488" max="7685" width="11.625" style="1"/>
    <col min="7686" max="7686" width="7.125" style="1" customWidth="1"/>
    <col min="7687" max="7687" width="5.125" style="1" customWidth="1"/>
    <col min="7688" max="7688" width="3.625" style="1" customWidth="1"/>
    <col min="7689" max="7691" width="8.25" style="1" customWidth="1"/>
    <col min="7692" max="7692" width="5" style="1" customWidth="1"/>
    <col min="7693" max="7693" width="8.375" style="1" customWidth="1"/>
    <col min="7694" max="7705" width="6.125" style="1" customWidth="1"/>
    <col min="7706" max="7709" width="7.375" style="1" customWidth="1"/>
    <col min="7710" max="7736" width="6.25" style="1" customWidth="1"/>
    <col min="7737" max="7737" width="4.75" style="1" customWidth="1"/>
    <col min="7738" max="7738" width="0" style="1" hidden="1" customWidth="1"/>
    <col min="7739" max="7739" width="12.625" style="1" customWidth="1"/>
    <col min="7740" max="7740" width="15.375" style="1" customWidth="1"/>
    <col min="7741" max="7741" width="12.625" style="1" customWidth="1"/>
    <col min="7742" max="7743" width="15.625" style="1" customWidth="1"/>
    <col min="7744" max="7941" width="11.625" style="1"/>
    <col min="7942" max="7942" width="7.125" style="1" customWidth="1"/>
    <col min="7943" max="7943" width="5.125" style="1" customWidth="1"/>
    <col min="7944" max="7944" width="3.625" style="1" customWidth="1"/>
    <col min="7945" max="7947" width="8.25" style="1" customWidth="1"/>
    <col min="7948" max="7948" width="5" style="1" customWidth="1"/>
    <col min="7949" max="7949" width="8.375" style="1" customWidth="1"/>
    <col min="7950" max="7961" width="6.125" style="1" customWidth="1"/>
    <col min="7962" max="7965" width="7.375" style="1" customWidth="1"/>
    <col min="7966" max="7992" width="6.25" style="1" customWidth="1"/>
    <col min="7993" max="7993" width="4.75" style="1" customWidth="1"/>
    <col min="7994" max="7994" width="0" style="1" hidden="1" customWidth="1"/>
    <col min="7995" max="7995" width="12.625" style="1" customWidth="1"/>
    <col min="7996" max="7996" width="15.375" style="1" customWidth="1"/>
    <col min="7997" max="7997" width="12.625" style="1" customWidth="1"/>
    <col min="7998" max="7999" width="15.625" style="1" customWidth="1"/>
    <col min="8000" max="8197" width="11.625" style="1"/>
    <col min="8198" max="8198" width="7.125" style="1" customWidth="1"/>
    <col min="8199" max="8199" width="5.125" style="1" customWidth="1"/>
    <col min="8200" max="8200" width="3.625" style="1" customWidth="1"/>
    <col min="8201" max="8203" width="8.25" style="1" customWidth="1"/>
    <col min="8204" max="8204" width="5" style="1" customWidth="1"/>
    <col min="8205" max="8205" width="8.375" style="1" customWidth="1"/>
    <col min="8206" max="8217" width="6.125" style="1" customWidth="1"/>
    <col min="8218" max="8221" width="7.375" style="1" customWidth="1"/>
    <col min="8222" max="8248" width="6.25" style="1" customWidth="1"/>
    <col min="8249" max="8249" width="4.75" style="1" customWidth="1"/>
    <col min="8250" max="8250" width="0" style="1" hidden="1" customWidth="1"/>
    <col min="8251" max="8251" width="12.625" style="1" customWidth="1"/>
    <col min="8252" max="8252" width="15.375" style="1" customWidth="1"/>
    <col min="8253" max="8253" width="12.625" style="1" customWidth="1"/>
    <col min="8254" max="8255" width="15.625" style="1" customWidth="1"/>
    <col min="8256" max="8453" width="11.625" style="1"/>
    <col min="8454" max="8454" width="7.125" style="1" customWidth="1"/>
    <col min="8455" max="8455" width="5.125" style="1" customWidth="1"/>
    <col min="8456" max="8456" width="3.625" style="1" customWidth="1"/>
    <col min="8457" max="8459" width="8.25" style="1" customWidth="1"/>
    <col min="8460" max="8460" width="5" style="1" customWidth="1"/>
    <col min="8461" max="8461" width="8.375" style="1" customWidth="1"/>
    <col min="8462" max="8473" width="6.125" style="1" customWidth="1"/>
    <col min="8474" max="8477" width="7.375" style="1" customWidth="1"/>
    <col min="8478" max="8504" width="6.25" style="1" customWidth="1"/>
    <col min="8505" max="8505" width="4.75" style="1" customWidth="1"/>
    <col min="8506" max="8506" width="0" style="1" hidden="1" customWidth="1"/>
    <col min="8507" max="8507" width="12.625" style="1" customWidth="1"/>
    <col min="8508" max="8508" width="15.375" style="1" customWidth="1"/>
    <col min="8509" max="8509" width="12.625" style="1" customWidth="1"/>
    <col min="8510" max="8511" width="15.625" style="1" customWidth="1"/>
    <col min="8512" max="8709" width="11.625" style="1"/>
    <col min="8710" max="8710" width="7.125" style="1" customWidth="1"/>
    <col min="8711" max="8711" width="5.125" style="1" customWidth="1"/>
    <col min="8712" max="8712" width="3.625" style="1" customWidth="1"/>
    <col min="8713" max="8715" width="8.25" style="1" customWidth="1"/>
    <col min="8716" max="8716" width="5" style="1" customWidth="1"/>
    <col min="8717" max="8717" width="8.375" style="1" customWidth="1"/>
    <col min="8718" max="8729" width="6.125" style="1" customWidth="1"/>
    <col min="8730" max="8733" width="7.375" style="1" customWidth="1"/>
    <col min="8734" max="8760" width="6.25" style="1" customWidth="1"/>
    <col min="8761" max="8761" width="4.75" style="1" customWidth="1"/>
    <col min="8762" max="8762" width="0" style="1" hidden="1" customWidth="1"/>
    <col min="8763" max="8763" width="12.625" style="1" customWidth="1"/>
    <col min="8764" max="8764" width="15.375" style="1" customWidth="1"/>
    <col min="8765" max="8765" width="12.625" style="1" customWidth="1"/>
    <col min="8766" max="8767" width="15.625" style="1" customWidth="1"/>
    <col min="8768" max="8965" width="11.625" style="1"/>
    <col min="8966" max="8966" width="7.125" style="1" customWidth="1"/>
    <col min="8967" max="8967" width="5.125" style="1" customWidth="1"/>
    <col min="8968" max="8968" width="3.625" style="1" customWidth="1"/>
    <col min="8969" max="8971" width="8.25" style="1" customWidth="1"/>
    <col min="8972" max="8972" width="5" style="1" customWidth="1"/>
    <col min="8973" max="8973" width="8.375" style="1" customWidth="1"/>
    <col min="8974" max="8985" width="6.125" style="1" customWidth="1"/>
    <col min="8986" max="8989" width="7.375" style="1" customWidth="1"/>
    <col min="8990" max="9016" width="6.25" style="1" customWidth="1"/>
    <col min="9017" max="9017" width="4.75" style="1" customWidth="1"/>
    <col min="9018" max="9018" width="0" style="1" hidden="1" customWidth="1"/>
    <col min="9019" max="9019" width="12.625" style="1" customWidth="1"/>
    <col min="9020" max="9020" width="15.375" style="1" customWidth="1"/>
    <col min="9021" max="9021" width="12.625" style="1" customWidth="1"/>
    <col min="9022" max="9023" width="15.625" style="1" customWidth="1"/>
    <col min="9024" max="9221" width="11.625" style="1"/>
    <col min="9222" max="9222" width="7.125" style="1" customWidth="1"/>
    <col min="9223" max="9223" width="5.125" style="1" customWidth="1"/>
    <col min="9224" max="9224" width="3.625" style="1" customWidth="1"/>
    <col min="9225" max="9227" width="8.25" style="1" customWidth="1"/>
    <col min="9228" max="9228" width="5" style="1" customWidth="1"/>
    <col min="9229" max="9229" width="8.375" style="1" customWidth="1"/>
    <col min="9230" max="9241" width="6.125" style="1" customWidth="1"/>
    <col min="9242" max="9245" width="7.375" style="1" customWidth="1"/>
    <col min="9246" max="9272" width="6.25" style="1" customWidth="1"/>
    <col min="9273" max="9273" width="4.75" style="1" customWidth="1"/>
    <col min="9274" max="9274" width="0" style="1" hidden="1" customWidth="1"/>
    <col min="9275" max="9275" width="12.625" style="1" customWidth="1"/>
    <col min="9276" max="9276" width="15.375" style="1" customWidth="1"/>
    <col min="9277" max="9277" width="12.625" style="1" customWidth="1"/>
    <col min="9278" max="9279" width="15.625" style="1" customWidth="1"/>
    <col min="9280" max="9477" width="11.625" style="1"/>
    <col min="9478" max="9478" width="7.125" style="1" customWidth="1"/>
    <col min="9479" max="9479" width="5.125" style="1" customWidth="1"/>
    <col min="9480" max="9480" width="3.625" style="1" customWidth="1"/>
    <col min="9481" max="9483" width="8.25" style="1" customWidth="1"/>
    <col min="9484" max="9484" width="5" style="1" customWidth="1"/>
    <col min="9485" max="9485" width="8.375" style="1" customWidth="1"/>
    <col min="9486" max="9497" width="6.125" style="1" customWidth="1"/>
    <col min="9498" max="9501" width="7.375" style="1" customWidth="1"/>
    <col min="9502" max="9528" width="6.25" style="1" customWidth="1"/>
    <col min="9529" max="9529" width="4.75" style="1" customWidth="1"/>
    <col min="9530" max="9530" width="0" style="1" hidden="1" customWidth="1"/>
    <col min="9531" max="9531" width="12.625" style="1" customWidth="1"/>
    <col min="9532" max="9532" width="15.375" style="1" customWidth="1"/>
    <col min="9533" max="9533" width="12.625" style="1" customWidth="1"/>
    <col min="9534" max="9535" width="15.625" style="1" customWidth="1"/>
    <col min="9536" max="9733" width="11.625" style="1"/>
    <col min="9734" max="9734" width="7.125" style="1" customWidth="1"/>
    <col min="9735" max="9735" width="5.125" style="1" customWidth="1"/>
    <col min="9736" max="9736" width="3.625" style="1" customWidth="1"/>
    <col min="9737" max="9739" width="8.25" style="1" customWidth="1"/>
    <col min="9740" max="9740" width="5" style="1" customWidth="1"/>
    <col min="9741" max="9741" width="8.375" style="1" customWidth="1"/>
    <col min="9742" max="9753" width="6.125" style="1" customWidth="1"/>
    <col min="9754" max="9757" width="7.375" style="1" customWidth="1"/>
    <col min="9758" max="9784" width="6.25" style="1" customWidth="1"/>
    <col min="9785" max="9785" width="4.75" style="1" customWidth="1"/>
    <col min="9786" max="9786" width="0" style="1" hidden="1" customWidth="1"/>
    <col min="9787" max="9787" width="12.625" style="1" customWidth="1"/>
    <col min="9788" max="9788" width="15.375" style="1" customWidth="1"/>
    <col min="9789" max="9789" width="12.625" style="1" customWidth="1"/>
    <col min="9790" max="9791" width="15.625" style="1" customWidth="1"/>
    <col min="9792" max="9989" width="11.625" style="1"/>
    <col min="9990" max="9990" width="7.125" style="1" customWidth="1"/>
    <col min="9991" max="9991" width="5.125" style="1" customWidth="1"/>
    <col min="9992" max="9992" width="3.625" style="1" customWidth="1"/>
    <col min="9993" max="9995" width="8.25" style="1" customWidth="1"/>
    <col min="9996" max="9996" width="5" style="1" customWidth="1"/>
    <col min="9997" max="9997" width="8.375" style="1" customWidth="1"/>
    <col min="9998" max="10009" width="6.125" style="1" customWidth="1"/>
    <col min="10010" max="10013" width="7.375" style="1" customWidth="1"/>
    <col min="10014" max="10040" width="6.25" style="1" customWidth="1"/>
    <col min="10041" max="10041" width="4.75" style="1" customWidth="1"/>
    <col min="10042" max="10042" width="0" style="1" hidden="1" customWidth="1"/>
    <col min="10043" max="10043" width="12.625" style="1" customWidth="1"/>
    <col min="10044" max="10044" width="15.375" style="1" customWidth="1"/>
    <col min="10045" max="10045" width="12.625" style="1" customWidth="1"/>
    <col min="10046" max="10047" width="15.625" style="1" customWidth="1"/>
    <col min="10048" max="10245" width="11.625" style="1"/>
    <col min="10246" max="10246" width="7.125" style="1" customWidth="1"/>
    <col min="10247" max="10247" width="5.125" style="1" customWidth="1"/>
    <col min="10248" max="10248" width="3.625" style="1" customWidth="1"/>
    <col min="10249" max="10251" width="8.25" style="1" customWidth="1"/>
    <col min="10252" max="10252" width="5" style="1" customWidth="1"/>
    <col min="10253" max="10253" width="8.375" style="1" customWidth="1"/>
    <col min="10254" max="10265" width="6.125" style="1" customWidth="1"/>
    <col min="10266" max="10269" width="7.375" style="1" customWidth="1"/>
    <col min="10270" max="10296" width="6.25" style="1" customWidth="1"/>
    <col min="10297" max="10297" width="4.75" style="1" customWidth="1"/>
    <col min="10298" max="10298" width="0" style="1" hidden="1" customWidth="1"/>
    <col min="10299" max="10299" width="12.625" style="1" customWidth="1"/>
    <col min="10300" max="10300" width="15.375" style="1" customWidth="1"/>
    <col min="10301" max="10301" width="12.625" style="1" customWidth="1"/>
    <col min="10302" max="10303" width="15.625" style="1" customWidth="1"/>
    <col min="10304" max="10501" width="11.625" style="1"/>
    <col min="10502" max="10502" width="7.125" style="1" customWidth="1"/>
    <col min="10503" max="10503" width="5.125" style="1" customWidth="1"/>
    <col min="10504" max="10504" width="3.625" style="1" customWidth="1"/>
    <col min="10505" max="10507" width="8.25" style="1" customWidth="1"/>
    <col min="10508" max="10508" width="5" style="1" customWidth="1"/>
    <col min="10509" max="10509" width="8.375" style="1" customWidth="1"/>
    <col min="10510" max="10521" width="6.125" style="1" customWidth="1"/>
    <col min="10522" max="10525" width="7.375" style="1" customWidth="1"/>
    <col min="10526" max="10552" width="6.25" style="1" customWidth="1"/>
    <col min="10553" max="10553" width="4.75" style="1" customWidth="1"/>
    <col min="10554" max="10554" width="0" style="1" hidden="1" customWidth="1"/>
    <col min="10555" max="10555" width="12.625" style="1" customWidth="1"/>
    <col min="10556" max="10556" width="15.375" style="1" customWidth="1"/>
    <col min="10557" max="10557" width="12.625" style="1" customWidth="1"/>
    <col min="10558" max="10559" width="15.625" style="1" customWidth="1"/>
    <col min="10560" max="10757" width="11.625" style="1"/>
    <col min="10758" max="10758" width="7.125" style="1" customWidth="1"/>
    <col min="10759" max="10759" width="5.125" style="1" customWidth="1"/>
    <col min="10760" max="10760" width="3.625" style="1" customWidth="1"/>
    <col min="10761" max="10763" width="8.25" style="1" customWidth="1"/>
    <col min="10764" max="10764" width="5" style="1" customWidth="1"/>
    <col min="10765" max="10765" width="8.375" style="1" customWidth="1"/>
    <col min="10766" max="10777" width="6.125" style="1" customWidth="1"/>
    <col min="10778" max="10781" width="7.375" style="1" customWidth="1"/>
    <col min="10782" max="10808" width="6.25" style="1" customWidth="1"/>
    <col min="10809" max="10809" width="4.75" style="1" customWidth="1"/>
    <col min="10810" max="10810" width="0" style="1" hidden="1" customWidth="1"/>
    <col min="10811" max="10811" width="12.625" style="1" customWidth="1"/>
    <col min="10812" max="10812" width="15.375" style="1" customWidth="1"/>
    <col min="10813" max="10813" width="12.625" style="1" customWidth="1"/>
    <col min="10814" max="10815" width="15.625" style="1" customWidth="1"/>
    <col min="10816" max="11013" width="11.625" style="1"/>
    <col min="11014" max="11014" width="7.125" style="1" customWidth="1"/>
    <col min="11015" max="11015" width="5.125" style="1" customWidth="1"/>
    <col min="11016" max="11016" width="3.625" style="1" customWidth="1"/>
    <col min="11017" max="11019" width="8.25" style="1" customWidth="1"/>
    <col min="11020" max="11020" width="5" style="1" customWidth="1"/>
    <col min="11021" max="11021" width="8.375" style="1" customWidth="1"/>
    <col min="11022" max="11033" width="6.125" style="1" customWidth="1"/>
    <col min="11034" max="11037" width="7.375" style="1" customWidth="1"/>
    <col min="11038" max="11064" width="6.25" style="1" customWidth="1"/>
    <col min="11065" max="11065" width="4.75" style="1" customWidth="1"/>
    <col min="11066" max="11066" width="0" style="1" hidden="1" customWidth="1"/>
    <col min="11067" max="11067" width="12.625" style="1" customWidth="1"/>
    <col min="11068" max="11068" width="15.375" style="1" customWidth="1"/>
    <col min="11069" max="11069" width="12.625" style="1" customWidth="1"/>
    <col min="11070" max="11071" width="15.625" style="1" customWidth="1"/>
    <col min="11072" max="11269" width="11.625" style="1"/>
    <col min="11270" max="11270" width="7.125" style="1" customWidth="1"/>
    <col min="11271" max="11271" width="5.125" style="1" customWidth="1"/>
    <col min="11272" max="11272" width="3.625" style="1" customWidth="1"/>
    <col min="11273" max="11275" width="8.25" style="1" customWidth="1"/>
    <col min="11276" max="11276" width="5" style="1" customWidth="1"/>
    <col min="11277" max="11277" width="8.375" style="1" customWidth="1"/>
    <col min="11278" max="11289" width="6.125" style="1" customWidth="1"/>
    <col min="11290" max="11293" width="7.375" style="1" customWidth="1"/>
    <col min="11294" max="11320" width="6.25" style="1" customWidth="1"/>
    <col min="11321" max="11321" width="4.75" style="1" customWidth="1"/>
    <col min="11322" max="11322" width="0" style="1" hidden="1" customWidth="1"/>
    <col min="11323" max="11323" width="12.625" style="1" customWidth="1"/>
    <col min="11324" max="11324" width="15.375" style="1" customWidth="1"/>
    <col min="11325" max="11325" width="12.625" style="1" customWidth="1"/>
    <col min="11326" max="11327" width="15.625" style="1" customWidth="1"/>
    <col min="11328" max="11525" width="11.625" style="1"/>
    <col min="11526" max="11526" width="7.125" style="1" customWidth="1"/>
    <col min="11527" max="11527" width="5.125" style="1" customWidth="1"/>
    <col min="11528" max="11528" width="3.625" style="1" customWidth="1"/>
    <col min="11529" max="11531" width="8.25" style="1" customWidth="1"/>
    <col min="11532" max="11532" width="5" style="1" customWidth="1"/>
    <col min="11533" max="11533" width="8.375" style="1" customWidth="1"/>
    <col min="11534" max="11545" width="6.125" style="1" customWidth="1"/>
    <col min="11546" max="11549" width="7.375" style="1" customWidth="1"/>
    <col min="11550" max="11576" width="6.25" style="1" customWidth="1"/>
    <col min="11577" max="11577" width="4.75" style="1" customWidth="1"/>
    <col min="11578" max="11578" width="0" style="1" hidden="1" customWidth="1"/>
    <col min="11579" max="11579" width="12.625" style="1" customWidth="1"/>
    <col min="11580" max="11580" width="15.375" style="1" customWidth="1"/>
    <col min="11581" max="11581" width="12.625" style="1" customWidth="1"/>
    <col min="11582" max="11583" width="15.625" style="1" customWidth="1"/>
    <col min="11584" max="11781" width="11.625" style="1"/>
    <col min="11782" max="11782" width="7.125" style="1" customWidth="1"/>
    <col min="11783" max="11783" width="5.125" style="1" customWidth="1"/>
    <col min="11784" max="11784" width="3.625" style="1" customWidth="1"/>
    <col min="11785" max="11787" width="8.25" style="1" customWidth="1"/>
    <col min="11788" max="11788" width="5" style="1" customWidth="1"/>
    <col min="11789" max="11789" width="8.375" style="1" customWidth="1"/>
    <col min="11790" max="11801" width="6.125" style="1" customWidth="1"/>
    <col min="11802" max="11805" width="7.375" style="1" customWidth="1"/>
    <col min="11806" max="11832" width="6.25" style="1" customWidth="1"/>
    <col min="11833" max="11833" width="4.75" style="1" customWidth="1"/>
    <col min="11834" max="11834" width="0" style="1" hidden="1" customWidth="1"/>
    <col min="11835" max="11835" width="12.625" style="1" customWidth="1"/>
    <col min="11836" max="11836" width="15.375" style="1" customWidth="1"/>
    <col min="11837" max="11837" width="12.625" style="1" customWidth="1"/>
    <col min="11838" max="11839" width="15.625" style="1" customWidth="1"/>
    <col min="11840" max="12037" width="11.625" style="1"/>
    <col min="12038" max="12038" width="7.125" style="1" customWidth="1"/>
    <col min="12039" max="12039" width="5.125" style="1" customWidth="1"/>
    <col min="12040" max="12040" width="3.625" style="1" customWidth="1"/>
    <col min="12041" max="12043" width="8.25" style="1" customWidth="1"/>
    <col min="12044" max="12044" width="5" style="1" customWidth="1"/>
    <col min="12045" max="12045" width="8.375" style="1" customWidth="1"/>
    <col min="12046" max="12057" width="6.125" style="1" customWidth="1"/>
    <col min="12058" max="12061" width="7.375" style="1" customWidth="1"/>
    <col min="12062" max="12088" width="6.25" style="1" customWidth="1"/>
    <col min="12089" max="12089" width="4.75" style="1" customWidth="1"/>
    <col min="12090" max="12090" width="0" style="1" hidden="1" customWidth="1"/>
    <col min="12091" max="12091" width="12.625" style="1" customWidth="1"/>
    <col min="12092" max="12092" width="15.375" style="1" customWidth="1"/>
    <col min="12093" max="12093" width="12.625" style="1" customWidth="1"/>
    <col min="12094" max="12095" width="15.625" style="1" customWidth="1"/>
    <col min="12096" max="12293" width="11.625" style="1"/>
    <col min="12294" max="12294" width="7.125" style="1" customWidth="1"/>
    <col min="12295" max="12295" width="5.125" style="1" customWidth="1"/>
    <col min="12296" max="12296" width="3.625" style="1" customWidth="1"/>
    <col min="12297" max="12299" width="8.25" style="1" customWidth="1"/>
    <col min="12300" max="12300" width="5" style="1" customWidth="1"/>
    <col min="12301" max="12301" width="8.375" style="1" customWidth="1"/>
    <col min="12302" max="12313" width="6.125" style="1" customWidth="1"/>
    <col min="12314" max="12317" width="7.375" style="1" customWidth="1"/>
    <col min="12318" max="12344" width="6.25" style="1" customWidth="1"/>
    <col min="12345" max="12345" width="4.75" style="1" customWidth="1"/>
    <col min="12346" max="12346" width="0" style="1" hidden="1" customWidth="1"/>
    <col min="12347" max="12347" width="12.625" style="1" customWidth="1"/>
    <col min="12348" max="12348" width="15.375" style="1" customWidth="1"/>
    <col min="12349" max="12349" width="12.625" style="1" customWidth="1"/>
    <col min="12350" max="12351" width="15.625" style="1" customWidth="1"/>
    <col min="12352" max="12549" width="11.625" style="1"/>
    <col min="12550" max="12550" width="7.125" style="1" customWidth="1"/>
    <col min="12551" max="12551" width="5.125" style="1" customWidth="1"/>
    <col min="12552" max="12552" width="3.625" style="1" customWidth="1"/>
    <col min="12553" max="12555" width="8.25" style="1" customWidth="1"/>
    <col min="12556" max="12556" width="5" style="1" customWidth="1"/>
    <col min="12557" max="12557" width="8.375" style="1" customWidth="1"/>
    <col min="12558" max="12569" width="6.125" style="1" customWidth="1"/>
    <col min="12570" max="12573" width="7.375" style="1" customWidth="1"/>
    <col min="12574" max="12600" width="6.25" style="1" customWidth="1"/>
    <col min="12601" max="12601" width="4.75" style="1" customWidth="1"/>
    <col min="12602" max="12602" width="0" style="1" hidden="1" customWidth="1"/>
    <col min="12603" max="12603" width="12.625" style="1" customWidth="1"/>
    <col min="12604" max="12604" width="15.375" style="1" customWidth="1"/>
    <col min="12605" max="12605" width="12.625" style="1" customWidth="1"/>
    <col min="12606" max="12607" width="15.625" style="1" customWidth="1"/>
    <col min="12608" max="12805" width="11.625" style="1"/>
    <col min="12806" max="12806" width="7.125" style="1" customWidth="1"/>
    <col min="12807" max="12807" width="5.125" style="1" customWidth="1"/>
    <col min="12808" max="12808" width="3.625" style="1" customWidth="1"/>
    <col min="12809" max="12811" width="8.25" style="1" customWidth="1"/>
    <col min="12812" max="12812" width="5" style="1" customWidth="1"/>
    <col min="12813" max="12813" width="8.375" style="1" customWidth="1"/>
    <col min="12814" max="12825" width="6.125" style="1" customWidth="1"/>
    <col min="12826" max="12829" width="7.375" style="1" customWidth="1"/>
    <col min="12830" max="12856" width="6.25" style="1" customWidth="1"/>
    <col min="12857" max="12857" width="4.75" style="1" customWidth="1"/>
    <col min="12858" max="12858" width="0" style="1" hidden="1" customWidth="1"/>
    <col min="12859" max="12859" width="12.625" style="1" customWidth="1"/>
    <col min="12860" max="12860" width="15.375" style="1" customWidth="1"/>
    <col min="12861" max="12861" width="12.625" style="1" customWidth="1"/>
    <col min="12862" max="12863" width="15.625" style="1" customWidth="1"/>
    <col min="12864" max="13061" width="11.625" style="1"/>
    <col min="13062" max="13062" width="7.125" style="1" customWidth="1"/>
    <col min="13063" max="13063" width="5.125" style="1" customWidth="1"/>
    <col min="13064" max="13064" width="3.625" style="1" customWidth="1"/>
    <col min="13065" max="13067" width="8.25" style="1" customWidth="1"/>
    <col min="13068" max="13068" width="5" style="1" customWidth="1"/>
    <col min="13069" max="13069" width="8.375" style="1" customWidth="1"/>
    <col min="13070" max="13081" width="6.125" style="1" customWidth="1"/>
    <col min="13082" max="13085" width="7.375" style="1" customWidth="1"/>
    <col min="13086" max="13112" width="6.25" style="1" customWidth="1"/>
    <col min="13113" max="13113" width="4.75" style="1" customWidth="1"/>
    <col min="13114" max="13114" width="0" style="1" hidden="1" customWidth="1"/>
    <col min="13115" max="13115" width="12.625" style="1" customWidth="1"/>
    <col min="13116" max="13116" width="15.375" style="1" customWidth="1"/>
    <col min="13117" max="13117" width="12.625" style="1" customWidth="1"/>
    <col min="13118" max="13119" width="15.625" style="1" customWidth="1"/>
    <col min="13120" max="13317" width="11.625" style="1"/>
    <col min="13318" max="13318" width="7.125" style="1" customWidth="1"/>
    <col min="13319" max="13319" width="5.125" style="1" customWidth="1"/>
    <col min="13320" max="13320" width="3.625" style="1" customWidth="1"/>
    <col min="13321" max="13323" width="8.25" style="1" customWidth="1"/>
    <col min="13324" max="13324" width="5" style="1" customWidth="1"/>
    <col min="13325" max="13325" width="8.375" style="1" customWidth="1"/>
    <col min="13326" max="13337" width="6.125" style="1" customWidth="1"/>
    <col min="13338" max="13341" width="7.375" style="1" customWidth="1"/>
    <col min="13342" max="13368" width="6.25" style="1" customWidth="1"/>
    <col min="13369" max="13369" width="4.75" style="1" customWidth="1"/>
    <col min="13370" max="13370" width="0" style="1" hidden="1" customWidth="1"/>
    <col min="13371" max="13371" width="12.625" style="1" customWidth="1"/>
    <col min="13372" max="13372" width="15.375" style="1" customWidth="1"/>
    <col min="13373" max="13373" width="12.625" style="1" customWidth="1"/>
    <col min="13374" max="13375" width="15.625" style="1" customWidth="1"/>
    <col min="13376" max="13573" width="11.625" style="1"/>
    <col min="13574" max="13574" width="7.125" style="1" customWidth="1"/>
    <col min="13575" max="13575" width="5.125" style="1" customWidth="1"/>
    <col min="13576" max="13576" width="3.625" style="1" customWidth="1"/>
    <col min="13577" max="13579" width="8.25" style="1" customWidth="1"/>
    <col min="13580" max="13580" width="5" style="1" customWidth="1"/>
    <col min="13581" max="13581" width="8.375" style="1" customWidth="1"/>
    <col min="13582" max="13593" width="6.125" style="1" customWidth="1"/>
    <col min="13594" max="13597" width="7.375" style="1" customWidth="1"/>
    <col min="13598" max="13624" width="6.25" style="1" customWidth="1"/>
    <col min="13625" max="13625" width="4.75" style="1" customWidth="1"/>
    <col min="13626" max="13626" width="0" style="1" hidden="1" customWidth="1"/>
    <col min="13627" max="13627" width="12.625" style="1" customWidth="1"/>
    <col min="13628" max="13628" width="15.375" style="1" customWidth="1"/>
    <col min="13629" max="13629" width="12.625" style="1" customWidth="1"/>
    <col min="13630" max="13631" width="15.625" style="1" customWidth="1"/>
    <col min="13632" max="13829" width="11.625" style="1"/>
    <col min="13830" max="13830" width="7.125" style="1" customWidth="1"/>
    <col min="13831" max="13831" width="5.125" style="1" customWidth="1"/>
    <col min="13832" max="13832" width="3.625" style="1" customWidth="1"/>
    <col min="13833" max="13835" width="8.25" style="1" customWidth="1"/>
    <col min="13836" max="13836" width="5" style="1" customWidth="1"/>
    <col min="13837" max="13837" width="8.375" style="1" customWidth="1"/>
    <col min="13838" max="13849" width="6.125" style="1" customWidth="1"/>
    <col min="13850" max="13853" width="7.375" style="1" customWidth="1"/>
    <col min="13854" max="13880" width="6.25" style="1" customWidth="1"/>
    <col min="13881" max="13881" width="4.75" style="1" customWidth="1"/>
    <col min="13882" max="13882" width="0" style="1" hidden="1" customWidth="1"/>
    <col min="13883" max="13883" width="12.625" style="1" customWidth="1"/>
    <col min="13884" max="13884" width="15.375" style="1" customWidth="1"/>
    <col min="13885" max="13885" width="12.625" style="1" customWidth="1"/>
    <col min="13886" max="13887" width="15.625" style="1" customWidth="1"/>
    <col min="13888" max="14085" width="11.625" style="1"/>
    <col min="14086" max="14086" width="7.125" style="1" customWidth="1"/>
    <col min="14087" max="14087" width="5.125" style="1" customWidth="1"/>
    <col min="14088" max="14088" width="3.625" style="1" customWidth="1"/>
    <col min="14089" max="14091" width="8.25" style="1" customWidth="1"/>
    <col min="14092" max="14092" width="5" style="1" customWidth="1"/>
    <col min="14093" max="14093" width="8.375" style="1" customWidth="1"/>
    <col min="14094" max="14105" width="6.125" style="1" customWidth="1"/>
    <col min="14106" max="14109" width="7.375" style="1" customWidth="1"/>
    <col min="14110" max="14136" width="6.25" style="1" customWidth="1"/>
    <col min="14137" max="14137" width="4.75" style="1" customWidth="1"/>
    <col min="14138" max="14138" width="0" style="1" hidden="1" customWidth="1"/>
    <col min="14139" max="14139" width="12.625" style="1" customWidth="1"/>
    <col min="14140" max="14140" width="15.375" style="1" customWidth="1"/>
    <col min="14141" max="14141" width="12.625" style="1" customWidth="1"/>
    <col min="14142" max="14143" width="15.625" style="1" customWidth="1"/>
    <col min="14144" max="14341" width="11.625" style="1"/>
    <col min="14342" max="14342" width="7.125" style="1" customWidth="1"/>
    <col min="14343" max="14343" width="5.125" style="1" customWidth="1"/>
    <col min="14344" max="14344" width="3.625" style="1" customWidth="1"/>
    <col min="14345" max="14347" width="8.25" style="1" customWidth="1"/>
    <col min="14348" max="14348" width="5" style="1" customWidth="1"/>
    <col min="14349" max="14349" width="8.375" style="1" customWidth="1"/>
    <col min="14350" max="14361" width="6.125" style="1" customWidth="1"/>
    <col min="14362" max="14365" width="7.375" style="1" customWidth="1"/>
    <col min="14366" max="14392" width="6.25" style="1" customWidth="1"/>
    <col min="14393" max="14393" width="4.75" style="1" customWidth="1"/>
    <col min="14394" max="14394" width="0" style="1" hidden="1" customWidth="1"/>
    <col min="14395" max="14395" width="12.625" style="1" customWidth="1"/>
    <col min="14396" max="14396" width="15.375" style="1" customWidth="1"/>
    <col min="14397" max="14397" width="12.625" style="1" customWidth="1"/>
    <col min="14398" max="14399" width="15.625" style="1" customWidth="1"/>
    <col min="14400" max="14597" width="11.625" style="1"/>
    <col min="14598" max="14598" width="7.125" style="1" customWidth="1"/>
    <col min="14599" max="14599" width="5.125" style="1" customWidth="1"/>
    <col min="14600" max="14600" width="3.625" style="1" customWidth="1"/>
    <col min="14601" max="14603" width="8.25" style="1" customWidth="1"/>
    <col min="14604" max="14604" width="5" style="1" customWidth="1"/>
    <col min="14605" max="14605" width="8.375" style="1" customWidth="1"/>
    <col min="14606" max="14617" width="6.125" style="1" customWidth="1"/>
    <col min="14618" max="14621" width="7.375" style="1" customWidth="1"/>
    <col min="14622" max="14648" width="6.25" style="1" customWidth="1"/>
    <col min="14649" max="14649" width="4.75" style="1" customWidth="1"/>
    <col min="14650" max="14650" width="0" style="1" hidden="1" customWidth="1"/>
    <col min="14651" max="14651" width="12.625" style="1" customWidth="1"/>
    <col min="14652" max="14652" width="15.375" style="1" customWidth="1"/>
    <col min="14653" max="14653" width="12.625" style="1" customWidth="1"/>
    <col min="14654" max="14655" width="15.625" style="1" customWidth="1"/>
    <col min="14656" max="14853" width="11.625" style="1"/>
    <col min="14854" max="14854" width="7.125" style="1" customWidth="1"/>
    <col min="14855" max="14855" width="5.125" style="1" customWidth="1"/>
    <col min="14856" max="14856" width="3.625" style="1" customWidth="1"/>
    <col min="14857" max="14859" width="8.25" style="1" customWidth="1"/>
    <col min="14860" max="14860" width="5" style="1" customWidth="1"/>
    <col min="14861" max="14861" width="8.375" style="1" customWidth="1"/>
    <col min="14862" max="14873" width="6.125" style="1" customWidth="1"/>
    <col min="14874" max="14877" width="7.375" style="1" customWidth="1"/>
    <col min="14878" max="14904" width="6.25" style="1" customWidth="1"/>
    <col min="14905" max="14905" width="4.75" style="1" customWidth="1"/>
    <col min="14906" max="14906" width="0" style="1" hidden="1" customWidth="1"/>
    <col min="14907" max="14907" width="12.625" style="1" customWidth="1"/>
    <col min="14908" max="14908" width="15.375" style="1" customWidth="1"/>
    <col min="14909" max="14909" width="12.625" style="1" customWidth="1"/>
    <col min="14910" max="14911" width="15.625" style="1" customWidth="1"/>
    <col min="14912" max="15109" width="11.625" style="1"/>
    <col min="15110" max="15110" width="7.125" style="1" customWidth="1"/>
    <col min="15111" max="15111" width="5.125" style="1" customWidth="1"/>
    <col min="15112" max="15112" width="3.625" style="1" customWidth="1"/>
    <col min="15113" max="15115" width="8.25" style="1" customWidth="1"/>
    <col min="15116" max="15116" width="5" style="1" customWidth="1"/>
    <col min="15117" max="15117" width="8.375" style="1" customWidth="1"/>
    <col min="15118" max="15129" width="6.125" style="1" customWidth="1"/>
    <col min="15130" max="15133" width="7.375" style="1" customWidth="1"/>
    <col min="15134" max="15160" width="6.25" style="1" customWidth="1"/>
    <col min="15161" max="15161" width="4.75" style="1" customWidth="1"/>
    <col min="15162" max="15162" width="0" style="1" hidden="1" customWidth="1"/>
    <col min="15163" max="15163" width="12.625" style="1" customWidth="1"/>
    <col min="15164" max="15164" width="15.375" style="1" customWidth="1"/>
    <col min="15165" max="15165" width="12.625" style="1" customWidth="1"/>
    <col min="15166" max="15167" width="15.625" style="1" customWidth="1"/>
    <col min="15168" max="15365" width="11.625" style="1"/>
    <col min="15366" max="15366" width="7.125" style="1" customWidth="1"/>
    <col min="15367" max="15367" width="5.125" style="1" customWidth="1"/>
    <col min="15368" max="15368" width="3.625" style="1" customWidth="1"/>
    <col min="15369" max="15371" width="8.25" style="1" customWidth="1"/>
    <col min="15372" max="15372" width="5" style="1" customWidth="1"/>
    <col min="15373" max="15373" width="8.375" style="1" customWidth="1"/>
    <col min="15374" max="15385" width="6.125" style="1" customWidth="1"/>
    <col min="15386" max="15389" width="7.375" style="1" customWidth="1"/>
    <col min="15390" max="15416" width="6.25" style="1" customWidth="1"/>
    <col min="15417" max="15417" width="4.75" style="1" customWidth="1"/>
    <col min="15418" max="15418" width="0" style="1" hidden="1" customWidth="1"/>
    <col min="15419" max="15419" width="12.625" style="1" customWidth="1"/>
    <col min="15420" max="15420" width="15.375" style="1" customWidth="1"/>
    <col min="15421" max="15421" width="12.625" style="1" customWidth="1"/>
    <col min="15422" max="15423" width="15.625" style="1" customWidth="1"/>
    <col min="15424" max="15621" width="11.625" style="1"/>
    <col min="15622" max="15622" width="7.125" style="1" customWidth="1"/>
    <col min="15623" max="15623" width="5.125" style="1" customWidth="1"/>
    <col min="15624" max="15624" width="3.625" style="1" customWidth="1"/>
    <col min="15625" max="15627" width="8.25" style="1" customWidth="1"/>
    <col min="15628" max="15628" width="5" style="1" customWidth="1"/>
    <col min="15629" max="15629" width="8.375" style="1" customWidth="1"/>
    <col min="15630" max="15641" width="6.125" style="1" customWidth="1"/>
    <col min="15642" max="15645" width="7.375" style="1" customWidth="1"/>
    <col min="15646" max="15672" width="6.25" style="1" customWidth="1"/>
    <col min="15673" max="15673" width="4.75" style="1" customWidth="1"/>
    <col min="15674" max="15674" width="0" style="1" hidden="1" customWidth="1"/>
    <col min="15675" max="15675" width="12.625" style="1" customWidth="1"/>
    <col min="15676" max="15676" width="15.375" style="1" customWidth="1"/>
    <col min="15677" max="15677" width="12.625" style="1" customWidth="1"/>
    <col min="15678" max="15679" width="15.625" style="1" customWidth="1"/>
    <col min="15680" max="15877" width="11.625" style="1"/>
    <col min="15878" max="15878" width="7.125" style="1" customWidth="1"/>
    <col min="15879" max="15879" width="5.125" style="1" customWidth="1"/>
    <col min="15880" max="15880" width="3.625" style="1" customWidth="1"/>
    <col min="15881" max="15883" width="8.25" style="1" customWidth="1"/>
    <col min="15884" max="15884" width="5" style="1" customWidth="1"/>
    <col min="15885" max="15885" width="8.375" style="1" customWidth="1"/>
    <col min="15886" max="15897" width="6.125" style="1" customWidth="1"/>
    <col min="15898" max="15901" width="7.375" style="1" customWidth="1"/>
    <col min="15902" max="15928" width="6.25" style="1" customWidth="1"/>
    <col min="15929" max="15929" width="4.75" style="1" customWidth="1"/>
    <col min="15930" max="15930" width="0" style="1" hidden="1" customWidth="1"/>
    <col min="15931" max="15931" width="12.625" style="1" customWidth="1"/>
    <col min="15932" max="15932" width="15.375" style="1" customWidth="1"/>
    <col min="15933" max="15933" width="12.625" style="1" customWidth="1"/>
    <col min="15934" max="15935" width="15.625" style="1" customWidth="1"/>
    <col min="15936" max="16133" width="11.625" style="1"/>
    <col min="16134" max="16134" width="7.125" style="1" customWidth="1"/>
    <col min="16135" max="16135" width="5.125" style="1" customWidth="1"/>
    <col min="16136" max="16136" width="3.625" style="1" customWidth="1"/>
    <col min="16137" max="16139" width="8.25" style="1" customWidth="1"/>
    <col min="16140" max="16140" width="5" style="1" customWidth="1"/>
    <col min="16141" max="16141" width="8.375" style="1" customWidth="1"/>
    <col min="16142" max="16153" width="6.125" style="1" customWidth="1"/>
    <col min="16154" max="16157" width="7.375" style="1" customWidth="1"/>
    <col min="16158" max="16184" width="6.25" style="1" customWidth="1"/>
    <col min="16185" max="16185" width="4.75" style="1" customWidth="1"/>
    <col min="16186" max="16186" width="0" style="1" hidden="1" customWidth="1"/>
    <col min="16187" max="16187" width="12.625" style="1" customWidth="1"/>
    <col min="16188" max="16188" width="15.375" style="1" customWidth="1"/>
    <col min="16189" max="16189" width="12.625" style="1" customWidth="1"/>
    <col min="16190" max="16191" width="15.625" style="1" customWidth="1"/>
    <col min="16192" max="16384" width="11.625" style="1"/>
  </cols>
  <sheetData>
    <row r="1" spans="1:63" s="14" customFormat="1" ht="30" customHeight="1" x14ac:dyDescent="0.25">
      <c r="A1" s="17"/>
      <c r="B1" s="17"/>
      <c r="C1" s="17"/>
      <c r="E1" s="13" t="s">
        <v>178</v>
      </c>
      <c r="AZ1" s="13"/>
      <c r="BG1" s="15"/>
      <c r="BH1" s="16"/>
      <c r="BI1" s="16"/>
      <c r="BJ1" s="16"/>
      <c r="BK1" s="15"/>
    </row>
    <row r="2" spans="1:63" s="17" customFormat="1" ht="24.95" customHeight="1" x14ac:dyDescent="0.2">
      <c r="A2" s="168" t="s">
        <v>0</v>
      </c>
      <c r="B2" s="168"/>
      <c r="C2" s="168"/>
      <c r="F2" s="18"/>
      <c r="AU2" s="19"/>
      <c r="AV2" s="19"/>
      <c r="AW2" s="19"/>
      <c r="AX2" s="20"/>
      <c r="AY2" s="20"/>
      <c r="BA2" s="20"/>
      <c r="BB2" s="20"/>
      <c r="BC2" s="20"/>
      <c r="BD2" s="21" t="s">
        <v>177</v>
      </c>
    </row>
    <row r="3" spans="1:63" s="17" customFormat="1" ht="24.95" customHeight="1" x14ac:dyDescent="0.2">
      <c r="A3" s="169" t="s">
        <v>131</v>
      </c>
      <c r="B3" s="170"/>
      <c r="C3" s="171"/>
      <c r="D3" s="164" t="s">
        <v>175</v>
      </c>
      <c r="E3" s="150" t="s">
        <v>1</v>
      </c>
      <c r="F3" s="151" t="s">
        <v>2</v>
      </c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2"/>
      <c r="Y3" s="150" t="s">
        <v>3</v>
      </c>
      <c r="Z3" s="150" t="s">
        <v>4</v>
      </c>
      <c r="AA3" s="156" t="s">
        <v>5</v>
      </c>
      <c r="AB3" s="156"/>
      <c r="AC3" s="156"/>
      <c r="AD3" s="156"/>
      <c r="AE3" s="156"/>
      <c r="AF3" s="156" t="s">
        <v>6</v>
      </c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0" t="s">
        <v>7</v>
      </c>
      <c r="AW3" s="150" t="s">
        <v>8</v>
      </c>
      <c r="AX3" s="150" t="s">
        <v>9</v>
      </c>
      <c r="AY3" s="151" t="s">
        <v>10</v>
      </c>
      <c r="AZ3" s="152"/>
      <c r="BA3" s="150" t="s">
        <v>11</v>
      </c>
      <c r="BB3" s="150" t="s">
        <v>12</v>
      </c>
      <c r="BC3" s="150" t="s">
        <v>13</v>
      </c>
      <c r="BD3" s="150" t="s">
        <v>14</v>
      </c>
    </row>
    <row r="4" spans="1:63" s="17" customFormat="1" ht="24.95" customHeight="1" x14ac:dyDescent="0.2">
      <c r="A4" s="172"/>
      <c r="B4" s="173"/>
      <c r="C4" s="174"/>
      <c r="D4" s="165"/>
      <c r="E4" s="142"/>
      <c r="F4" s="153" t="s">
        <v>15</v>
      </c>
      <c r="G4" s="127" t="s">
        <v>16</v>
      </c>
      <c r="H4" s="151" t="s">
        <v>17</v>
      </c>
      <c r="I4" s="154"/>
      <c r="J4" s="154"/>
      <c r="K4" s="154"/>
      <c r="L4" s="154"/>
      <c r="M4" s="152"/>
      <c r="N4" s="155" t="s">
        <v>18</v>
      </c>
      <c r="O4" s="155"/>
      <c r="P4" s="155"/>
      <c r="Q4" s="156" t="s">
        <v>19</v>
      </c>
      <c r="R4" s="156"/>
      <c r="S4" s="157" t="s">
        <v>20</v>
      </c>
      <c r="T4" s="158"/>
      <c r="U4" s="157" t="s">
        <v>140</v>
      </c>
      <c r="V4" s="159"/>
      <c r="W4" s="159"/>
      <c r="X4" s="158"/>
      <c r="Y4" s="142"/>
      <c r="Z4" s="142"/>
      <c r="AA4" s="160" t="s">
        <v>21</v>
      </c>
      <c r="AB4" s="161"/>
      <c r="AC4" s="150" t="s">
        <v>22</v>
      </c>
      <c r="AD4" s="150" t="s">
        <v>23</v>
      </c>
      <c r="AE4" s="150" t="s">
        <v>24</v>
      </c>
      <c r="AF4" s="150" t="s">
        <v>25</v>
      </c>
      <c r="AG4" s="154" t="s">
        <v>26</v>
      </c>
      <c r="AH4" s="154"/>
      <c r="AI4" s="154"/>
      <c r="AJ4" s="154"/>
      <c r="AK4" s="154"/>
      <c r="AL4" s="154"/>
      <c r="AM4" s="154"/>
      <c r="AN4" s="154"/>
      <c r="AO4" s="154"/>
      <c r="AP4" s="154"/>
      <c r="AQ4" s="156" t="s">
        <v>27</v>
      </c>
      <c r="AR4" s="156"/>
      <c r="AS4" s="156"/>
      <c r="AT4" s="150" t="s">
        <v>28</v>
      </c>
      <c r="AU4" s="150" t="s">
        <v>29</v>
      </c>
      <c r="AV4" s="142"/>
      <c r="AW4" s="142"/>
      <c r="AX4" s="142"/>
      <c r="AY4" s="150" t="s">
        <v>30</v>
      </c>
      <c r="AZ4" s="142" t="s">
        <v>31</v>
      </c>
      <c r="BA4" s="142"/>
      <c r="BB4" s="142"/>
      <c r="BC4" s="142"/>
      <c r="BD4" s="142"/>
    </row>
    <row r="5" spans="1:63" s="17" customFormat="1" ht="24.95" customHeight="1" x14ac:dyDescent="0.2">
      <c r="A5" s="172"/>
      <c r="B5" s="173"/>
      <c r="C5" s="174"/>
      <c r="D5" s="165"/>
      <c r="E5" s="142"/>
      <c r="F5" s="136"/>
      <c r="G5" s="128"/>
      <c r="H5" s="167" t="s">
        <v>32</v>
      </c>
      <c r="I5" s="127" t="s">
        <v>132</v>
      </c>
      <c r="J5" s="127" t="s">
        <v>133</v>
      </c>
      <c r="K5" s="167" t="s">
        <v>35</v>
      </c>
      <c r="L5" s="167" t="s">
        <v>134</v>
      </c>
      <c r="M5" s="167" t="s">
        <v>37</v>
      </c>
      <c r="N5" s="167" t="s">
        <v>176</v>
      </c>
      <c r="O5" s="167" t="s">
        <v>38</v>
      </c>
      <c r="P5" s="167" t="s">
        <v>39</v>
      </c>
      <c r="Q5" s="167" t="s">
        <v>40</v>
      </c>
      <c r="R5" s="127" t="s">
        <v>41</v>
      </c>
      <c r="S5" s="127" t="s">
        <v>135</v>
      </c>
      <c r="T5" s="127" t="s">
        <v>43</v>
      </c>
      <c r="U5" s="127" t="s">
        <v>44</v>
      </c>
      <c r="V5" s="127" t="s">
        <v>45</v>
      </c>
      <c r="W5" s="127" t="s">
        <v>46</v>
      </c>
      <c r="X5" s="127" t="s">
        <v>41</v>
      </c>
      <c r="Y5" s="142"/>
      <c r="Z5" s="142"/>
      <c r="AA5" s="162"/>
      <c r="AB5" s="163"/>
      <c r="AC5" s="142"/>
      <c r="AD5" s="142"/>
      <c r="AE5" s="142"/>
      <c r="AF5" s="142"/>
      <c r="AG5" s="144" t="s">
        <v>47</v>
      </c>
      <c r="AH5" s="147"/>
      <c r="AI5" s="147"/>
      <c r="AJ5" s="147"/>
      <c r="AK5" s="147"/>
      <c r="AL5" s="147"/>
      <c r="AM5" s="148"/>
      <c r="AN5" s="149" t="s">
        <v>48</v>
      </c>
      <c r="AO5" s="149" t="s">
        <v>49</v>
      </c>
      <c r="AP5" s="149" t="s">
        <v>50</v>
      </c>
      <c r="AQ5" s="126" t="s">
        <v>51</v>
      </c>
      <c r="AR5" s="126" t="s">
        <v>52</v>
      </c>
      <c r="AS5" s="126" t="s">
        <v>53</v>
      </c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</row>
    <row r="6" spans="1:63" s="17" customFormat="1" ht="24.95" customHeight="1" x14ac:dyDescent="0.2">
      <c r="A6" s="172"/>
      <c r="B6" s="173"/>
      <c r="C6" s="174"/>
      <c r="D6" s="165"/>
      <c r="E6" s="142"/>
      <c r="F6" s="136"/>
      <c r="G6" s="128"/>
      <c r="H6" s="133"/>
      <c r="I6" s="128"/>
      <c r="J6" s="128"/>
      <c r="K6" s="133"/>
      <c r="L6" s="133"/>
      <c r="M6" s="133"/>
      <c r="N6" s="133"/>
      <c r="O6" s="133"/>
      <c r="P6" s="133"/>
      <c r="Q6" s="133"/>
      <c r="R6" s="128"/>
      <c r="S6" s="128"/>
      <c r="T6" s="128"/>
      <c r="U6" s="128"/>
      <c r="V6" s="128"/>
      <c r="W6" s="128"/>
      <c r="X6" s="128"/>
      <c r="Y6" s="142"/>
      <c r="Z6" s="142"/>
      <c r="AA6" s="127" t="s">
        <v>54</v>
      </c>
      <c r="AB6" s="127" t="s">
        <v>55</v>
      </c>
      <c r="AC6" s="142"/>
      <c r="AD6" s="142"/>
      <c r="AE6" s="142"/>
      <c r="AF6" s="142"/>
      <c r="AG6" s="145"/>
      <c r="AH6" s="130" t="s">
        <v>56</v>
      </c>
      <c r="AI6" s="130"/>
      <c r="AJ6" s="130"/>
      <c r="AK6" s="131" t="s">
        <v>57</v>
      </c>
      <c r="AL6" s="131"/>
      <c r="AM6" s="131"/>
      <c r="AN6" s="149"/>
      <c r="AO6" s="149"/>
      <c r="AP6" s="149"/>
      <c r="AQ6" s="126"/>
      <c r="AR6" s="126"/>
      <c r="AS6" s="126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</row>
    <row r="7" spans="1:63" s="17" customFormat="1" ht="24.95" customHeight="1" x14ac:dyDescent="0.2">
      <c r="A7" s="172"/>
      <c r="B7" s="173"/>
      <c r="C7" s="174"/>
      <c r="D7" s="165"/>
      <c r="E7" s="142"/>
      <c r="F7" s="136"/>
      <c r="G7" s="128"/>
      <c r="H7" s="133"/>
      <c r="I7" s="128"/>
      <c r="J7" s="128"/>
      <c r="K7" s="133"/>
      <c r="L7" s="133"/>
      <c r="M7" s="133"/>
      <c r="N7" s="133"/>
      <c r="O7" s="133"/>
      <c r="P7" s="133"/>
      <c r="Q7" s="133"/>
      <c r="R7" s="128"/>
      <c r="S7" s="128"/>
      <c r="T7" s="128"/>
      <c r="U7" s="128"/>
      <c r="V7" s="128"/>
      <c r="W7" s="128"/>
      <c r="X7" s="128"/>
      <c r="Y7" s="142"/>
      <c r="Z7" s="142"/>
      <c r="AA7" s="128"/>
      <c r="AB7" s="128"/>
      <c r="AC7" s="142"/>
      <c r="AD7" s="142"/>
      <c r="AE7" s="142"/>
      <c r="AF7" s="142"/>
      <c r="AG7" s="145"/>
      <c r="AH7" s="132" t="s">
        <v>58</v>
      </c>
      <c r="AI7" s="132" t="s">
        <v>59</v>
      </c>
      <c r="AJ7" s="135" t="s">
        <v>60</v>
      </c>
      <c r="AK7" s="135" t="s">
        <v>58</v>
      </c>
      <c r="AL7" s="138" t="s">
        <v>61</v>
      </c>
      <c r="AM7" s="141" t="s">
        <v>60</v>
      </c>
      <c r="AN7" s="149"/>
      <c r="AO7" s="149"/>
      <c r="AP7" s="149"/>
      <c r="AQ7" s="126"/>
      <c r="AR7" s="126"/>
      <c r="AS7" s="126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</row>
    <row r="8" spans="1:63" s="17" customFormat="1" ht="24.95" customHeight="1" x14ac:dyDescent="0.2">
      <c r="A8" s="172"/>
      <c r="B8" s="173"/>
      <c r="C8" s="174"/>
      <c r="D8" s="165"/>
      <c r="E8" s="142"/>
      <c r="F8" s="136"/>
      <c r="G8" s="128"/>
      <c r="H8" s="133"/>
      <c r="I8" s="128"/>
      <c r="J8" s="128"/>
      <c r="K8" s="133"/>
      <c r="L8" s="133"/>
      <c r="M8" s="133"/>
      <c r="N8" s="133"/>
      <c r="O8" s="133"/>
      <c r="P8" s="133"/>
      <c r="Q8" s="133"/>
      <c r="R8" s="128"/>
      <c r="S8" s="128"/>
      <c r="T8" s="128"/>
      <c r="U8" s="128"/>
      <c r="V8" s="128"/>
      <c r="W8" s="128"/>
      <c r="X8" s="128"/>
      <c r="Y8" s="142"/>
      <c r="Z8" s="142"/>
      <c r="AA8" s="128"/>
      <c r="AB8" s="128"/>
      <c r="AC8" s="142"/>
      <c r="AD8" s="142"/>
      <c r="AE8" s="142"/>
      <c r="AF8" s="142"/>
      <c r="AG8" s="145"/>
      <c r="AH8" s="133"/>
      <c r="AI8" s="133"/>
      <c r="AJ8" s="136"/>
      <c r="AK8" s="136"/>
      <c r="AL8" s="139"/>
      <c r="AM8" s="142"/>
      <c r="AN8" s="149"/>
      <c r="AO8" s="149"/>
      <c r="AP8" s="149"/>
      <c r="AQ8" s="126"/>
      <c r="AR8" s="126"/>
      <c r="AS8" s="126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</row>
    <row r="9" spans="1:63" s="17" customFormat="1" ht="67.5" customHeight="1" x14ac:dyDescent="0.2">
      <c r="A9" s="175"/>
      <c r="B9" s="176"/>
      <c r="C9" s="177"/>
      <c r="D9" s="166"/>
      <c r="E9" s="143"/>
      <c r="F9" s="137"/>
      <c r="G9" s="129"/>
      <c r="H9" s="134"/>
      <c r="I9" s="129"/>
      <c r="J9" s="129"/>
      <c r="K9" s="134"/>
      <c r="L9" s="134"/>
      <c r="M9" s="134"/>
      <c r="N9" s="134"/>
      <c r="O9" s="134"/>
      <c r="P9" s="134"/>
      <c r="Q9" s="134"/>
      <c r="R9" s="129"/>
      <c r="S9" s="129"/>
      <c r="T9" s="129"/>
      <c r="U9" s="129"/>
      <c r="V9" s="129"/>
      <c r="W9" s="129"/>
      <c r="X9" s="129"/>
      <c r="Y9" s="143"/>
      <c r="Z9" s="143"/>
      <c r="AA9" s="129"/>
      <c r="AB9" s="129"/>
      <c r="AC9" s="143"/>
      <c r="AD9" s="143"/>
      <c r="AE9" s="143"/>
      <c r="AF9" s="143"/>
      <c r="AG9" s="146"/>
      <c r="AH9" s="134"/>
      <c r="AI9" s="134"/>
      <c r="AJ9" s="137"/>
      <c r="AK9" s="137"/>
      <c r="AL9" s="140"/>
      <c r="AM9" s="143"/>
      <c r="AN9" s="149"/>
      <c r="AO9" s="149"/>
      <c r="AP9" s="149"/>
      <c r="AQ9" s="126"/>
      <c r="AR9" s="126"/>
      <c r="AS9" s="126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</row>
    <row r="10" spans="1:63" s="6" customFormat="1" ht="24.75" customHeight="1" x14ac:dyDescent="0.2">
      <c r="A10" s="178"/>
      <c r="B10" s="178"/>
      <c r="C10" s="17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</row>
    <row r="11" spans="1:63" s="6" customFormat="1" ht="24.75" customHeight="1" x14ac:dyDescent="0.2">
      <c r="A11" s="179" t="s">
        <v>62</v>
      </c>
      <c r="B11" s="179"/>
      <c r="C11" s="179"/>
      <c r="D11" s="22">
        <f>SUM(D13:D14)</f>
        <v>614765</v>
      </c>
      <c r="E11" s="22">
        <f t="shared" ref="E11:AZ11" si="0">SUM(E13:E14)</f>
        <v>75574</v>
      </c>
      <c r="F11" s="22">
        <f t="shared" si="0"/>
        <v>75574</v>
      </c>
      <c r="G11" s="22">
        <f t="shared" si="0"/>
        <v>25</v>
      </c>
      <c r="H11" s="22">
        <f t="shared" si="0"/>
        <v>73697</v>
      </c>
      <c r="I11" s="22">
        <f t="shared" si="0"/>
        <v>702</v>
      </c>
      <c r="J11" s="22">
        <f t="shared" si="0"/>
        <v>129</v>
      </c>
      <c r="K11" s="22">
        <f t="shared" si="0"/>
        <v>601</v>
      </c>
      <c r="L11" s="22">
        <f t="shared" si="0"/>
        <v>352</v>
      </c>
      <c r="M11" s="22">
        <f t="shared" si="0"/>
        <v>15</v>
      </c>
      <c r="N11" s="22">
        <f t="shared" si="0"/>
        <v>39</v>
      </c>
      <c r="O11" s="22">
        <f t="shared" si="0"/>
        <v>1</v>
      </c>
      <c r="P11" s="22">
        <f t="shared" si="0"/>
        <v>11</v>
      </c>
      <c r="Q11" s="22">
        <f t="shared" si="0"/>
        <v>1</v>
      </c>
      <c r="R11" s="22">
        <f t="shared" si="0"/>
        <v>23</v>
      </c>
      <c r="S11" s="22">
        <f t="shared" si="0"/>
        <v>3</v>
      </c>
      <c r="T11" s="22">
        <f t="shared" si="0"/>
        <v>9</v>
      </c>
      <c r="U11" s="22">
        <f t="shared" si="0"/>
        <v>73696</v>
      </c>
      <c r="V11" s="22">
        <f t="shared" si="0"/>
        <v>703</v>
      </c>
      <c r="W11" s="22">
        <f t="shared" si="0"/>
        <v>1154</v>
      </c>
      <c r="X11" s="22">
        <f t="shared" si="0"/>
        <v>22</v>
      </c>
      <c r="Y11" s="22">
        <f t="shared" si="0"/>
        <v>1879</v>
      </c>
      <c r="Z11" s="22">
        <f t="shared" si="0"/>
        <v>1416</v>
      </c>
      <c r="AA11" s="22">
        <f t="shared" si="0"/>
        <v>203</v>
      </c>
      <c r="AB11" s="22">
        <f t="shared" si="0"/>
        <v>228</v>
      </c>
      <c r="AC11" s="22">
        <f t="shared" si="0"/>
        <v>246</v>
      </c>
      <c r="AD11" s="22">
        <f t="shared" si="0"/>
        <v>599</v>
      </c>
      <c r="AE11" s="22">
        <f t="shared" si="0"/>
        <v>511</v>
      </c>
      <c r="AF11" s="22">
        <f t="shared" si="0"/>
        <v>341</v>
      </c>
      <c r="AG11" s="22">
        <f t="shared" si="0"/>
        <v>66</v>
      </c>
      <c r="AH11" s="22">
        <f t="shared" si="0"/>
        <v>44</v>
      </c>
      <c r="AI11" s="22">
        <f t="shared" si="0"/>
        <v>2</v>
      </c>
      <c r="AJ11" s="22">
        <f t="shared" si="0"/>
        <v>7</v>
      </c>
      <c r="AK11" s="22">
        <f t="shared" si="0"/>
        <v>7</v>
      </c>
      <c r="AL11" s="22">
        <f t="shared" si="0"/>
        <v>1</v>
      </c>
      <c r="AM11" s="22">
        <f t="shared" si="0"/>
        <v>6</v>
      </c>
      <c r="AN11" s="22">
        <f t="shared" si="0"/>
        <v>1</v>
      </c>
      <c r="AO11" s="22">
        <f t="shared" si="0"/>
        <v>5</v>
      </c>
      <c r="AP11" s="22">
        <f t="shared" si="0"/>
        <v>3</v>
      </c>
      <c r="AQ11" s="22">
        <f t="shared" si="0"/>
        <v>87</v>
      </c>
      <c r="AR11" s="22">
        <f t="shared" si="0"/>
        <v>172</v>
      </c>
      <c r="AS11" s="22">
        <f t="shared" si="0"/>
        <v>405</v>
      </c>
      <c r="AT11" s="22">
        <f t="shared" si="0"/>
        <v>1</v>
      </c>
      <c r="AU11" s="22">
        <f t="shared" si="0"/>
        <v>135</v>
      </c>
      <c r="AV11" s="22">
        <f t="shared" si="0"/>
        <v>463</v>
      </c>
      <c r="AW11" s="22">
        <f t="shared" si="0"/>
        <v>165</v>
      </c>
      <c r="AX11" s="23">
        <f>(E11+AY11-AZ11)/D11%</f>
        <v>23.092075833855215</v>
      </c>
      <c r="AY11" s="22">
        <f t="shared" si="0"/>
        <v>77642</v>
      </c>
      <c r="AZ11" s="22">
        <f t="shared" si="0"/>
        <v>11254</v>
      </c>
      <c r="BA11" s="24">
        <f>Y11/E11%</f>
        <v>2.4863048138248605</v>
      </c>
      <c r="BB11" s="25">
        <f>Z11/Y11%</f>
        <v>75.359233634912187</v>
      </c>
      <c r="BC11" s="23">
        <f>(AG11+AO11)/E11*100000</f>
        <v>93.947653955063913</v>
      </c>
      <c r="BD11" s="26">
        <f>(AG11+AO11)/Y11%</f>
        <v>3.7786056412985634</v>
      </c>
      <c r="BE11" s="9"/>
    </row>
    <row r="12" spans="1:63" s="6" customFormat="1" ht="24.75" customHeight="1" x14ac:dyDescent="0.2">
      <c r="A12" s="178"/>
      <c r="B12" s="178"/>
      <c r="C12" s="178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8"/>
      <c r="AY12" s="27"/>
      <c r="AZ12" s="27"/>
      <c r="BA12" s="29"/>
      <c r="BB12" s="29"/>
      <c r="BC12" s="28"/>
      <c r="BD12" s="30"/>
      <c r="BE12" s="9"/>
    </row>
    <row r="13" spans="1:63" s="6" customFormat="1" ht="24.75" customHeight="1" x14ac:dyDescent="0.2">
      <c r="A13" s="178" t="s">
        <v>63</v>
      </c>
      <c r="B13" s="178"/>
      <c r="C13" s="178"/>
      <c r="D13" s="27">
        <f>SUM(D17,D22,D23,D24,D28,D32,D33,D34,D39,D40,D42,D54,D57,D61,D65,D69,D70,D73,D76,D79)</f>
        <v>595014</v>
      </c>
      <c r="E13" s="27">
        <f t="shared" ref="E13:AZ13" si="1">SUM(E17,E22,E23,E24,E28,E32,E33,E34,E39,E40,E42,E54,E57,E61,E65,E69,E70,E73,E76,E79)</f>
        <v>72090</v>
      </c>
      <c r="F13" s="27">
        <f t="shared" si="1"/>
        <v>72090</v>
      </c>
      <c r="G13" s="27">
        <f t="shared" si="1"/>
        <v>23</v>
      </c>
      <c r="H13" s="27">
        <f t="shared" si="1"/>
        <v>70280</v>
      </c>
      <c r="I13" s="27">
        <f t="shared" si="1"/>
        <v>680</v>
      </c>
      <c r="J13" s="27">
        <f t="shared" si="1"/>
        <v>125</v>
      </c>
      <c r="K13" s="27">
        <f t="shared" si="1"/>
        <v>578</v>
      </c>
      <c r="L13" s="27">
        <f t="shared" si="1"/>
        <v>339</v>
      </c>
      <c r="M13" s="27">
        <f t="shared" si="1"/>
        <v>14</v>
      </c>
      <c r="N13" s="27">
        <f t="shared" si="1"/>
        <v>37</v>
      </c>
      <c r="O13" s="27">
        <f t="shared" si="1"/>
        <v>1</v>
      </c>
      <c r="P13" s="27">
        <f t="shared" si="1"/>
        <v>10</v>
      </c>
      <c r="Q13" s="27">
        <f t="shared" si="1"/>
        <v>1</v>
      </c>
      <c r="R13" s="27">
        <f t="shared" si="1"/>
        <v>22</v>
      </c>
      <c r="S13" s="27">
        <f t="shared" si="1"/>
        <v>3</v>
      </c>
      <c r="T13" s="27">
        <f t="shared" si="1"/>
        <v>8</v>
      </c>
      <c r="U13" s="27">
        <f t="shared" si="1"/>
        <v>70279</v>
      </c>
      <c r="V13" s="27">
        <f t="shared" si="1"/>
        <v>680</v>
      </c>
      <c r="W13" s="27">
        <f t="shared" si="1"/>
        <v>1111</v>
      </c>
      <c r="X13" s="27">
        <f t="shared" si="1"/>
        <v>21</v>
      </c>
      <c r="Y13" s="27">
        <f t="shared" si="1"/>
        <v>1812</v>
      </c>
      <c r="Z13" s="27">
        <f t="shared" si="1"/>
        <v>1356</v>
      </c>
      <c r="AA13" s="27">
        <f t="shared" si="1"/>
        <v>189</v>
      </c>
      <c r="AB13" s="27">
        <f t="shared" si="1"/>
        <v>212</v>
      </c>
      <c r="AC13" s="27">
        <f t="shared" si="1"/>
        <v>222</v>
      </c>
      <c r="AD13" s="27">
        <f t="shared" si="1"/>
        <v>578</v>
      </c>
      <c r="AE13" s="27">
        <f t="shared" si="1"/>
        <v>498</v>
      </c>
      <c r="AF13" s="27">
        <f t="shared" si="1"/>
        <v>330</v>
      </c>
      <c r="AG13" s="27">
        <f t="shared" si="1"/>
        <v>59</v>
      </c>
      <c r="AH13" s="27">
        <f t="shared" si="1"/>
        <v>39</v>
      </c>
      <c r="AI13" s="27">
        <f t="shared" si="1"/>
        <v>2</v>
      </c>
      <c r="AJ13" s="27">
        <f t="shared" si="1"/>
        <v>7</v>
      </c>
      <c r="AK13" s="27">
        <f t="shared" si="1"/>
        <v>6</v>
      </c>
      <c r="AL13" s="27">
        <f t="shared" si="1"/>
        <v>1</v>
      </c>
      <c r="AM13" s="27">
        <f t="shared" si="1"/>
        <v>5</v>
      </c>
      <c r="AN13" s="27">
        <f t="shared" si="1"/>
        <v>0</v>
      </c>
      <c r="AO13" s="27">
        <f t="shared" si="1"/>
        <v>5</v>
      </c>
      <c r="AP13" s="27">
        <f t="shared" si="1"/>
        <v>3</v>
      </c>
      <c r="AQ13" s="27">
        <f t="shared" si="1"/>
        <v>85</v>
      </c>
      <c r="AR13" s="27">
        <f t="shared" si="1"/>
        <v>164</v>
      </c>
      <c r="AS13" s="27">
        <f t="shared" si="1"/>
        <v>389</v>
      </c>
      <c r="AT13" s="27">
        <f t="shared" si="1"/>
        <v>1</v>
      </c>
      <c r="AU13" s="27">
        <f t="shared" si="1"/>
        <v>130</v>
      </c>
      <c r="AV13" s="27">
        <f t="shared" si="1"/>
        <v>456</v>
      </c>
      <c r="AW13" s="27">
        <f t="shared" si="1"/>
        <v>164</v>
      </c>
      <c r="AX13" s="28">
        <f t="shared" ref="AX13:AX79" si="2">(E13+AY13-AZ13)/D13%</f>
        <v>22.79425358058802</v>
      </c>
      <c r="AY13" s="27">
        <f t="shared" si="1"/>
        <v>74201</v>
      </c>
      <c r="AZ13" s="27">
        <f t="shared" si="1"/>
        <v>10662</v>
      </c>
      <c r="BA13" s="31">
        <f t="shared" ref="BA13:BA79" si="3">Y13/E13%</f>
        <v>2.513524760715772</v>
      </c>
      <c r="BB13" s="32">
        <f t="shared" ref="BB13:BB79" si="4">Z13/Y13%</f>
        <v>74.834437086092706</v>
      </c>
      <c r="BC13" s="28">
        <f t="shared" ref="BC13:BC79" si="5">(AG13+AO13)/E13*100000</f>
        <v>88.777916493272301</v>
      </c>
      <c r="BD13" s="30">
        <f t="shared" ref="BD13:BD79" si="6">(AG13+AO13)/Y13%</f>
        <v>3.5320088300220749</v>
      </c>
      <c r="BE13" s="9"/>
    </row>
    <row r="14" spans="1:63" s="6" customFormat="1" ht="24.75" customHeight="1" x14ac:dyDescent="0.2">
      <c r="A14" s="178" t="s">
        <v>64</v>
      </c>
      <c r="B14" s="178"/>
      <c r="C14" s="178"/>
      <c r="D14" s="27">
        <f>SUM(D18,D19,D25,D29,D35,D36,D41,D58,D62,D66)</f>
        <v>19751</v>
      </c>
      <c r="E14" s="27">
        <f t="shared" ref="E14:AZ14" si="7">SUM(E18,E19,E25,E29,E35,E36,E41,E58,E62,E66)</f>
        <v>3484</v>
      </c>
      <c r="F14" s="27">
        <f t="shared" si="7"/>
        <v>3484</v>
      </c>
      <c r="G14" s="27">
        <f t="shared" si="7"/>
        <v>2</v>
      </c>
      <c r="H14" s="27">
        <f t="shared" si="7"/>
        <v>3417</v>
      </c>
      <c r="I14" s="27">
        <f t="shared" si="7"/>
        <v>22</v>
      </c>
      <c r="J14" s="27">
        <f t="shared" si="7"/>
        <v>4</v>
      </c>
      <c r="K14" s="27">
        <f t="shared" si="7"/>
        <v>23</v>
      </c>
      <c r="L14" s="27">
        <f t="shared" si="7"/>
        <v>13</v>
      </c>
      <c r="M14" s="27">
        <f t="shared" si="7"/>
        <v>1</v>
      </c>
      <c r="N14" s="27">
        <f t="shared" si="7"/>
        <v>2</v>
      </c>
      <c r="O14" s="27">
        <f t="shared" si="7"/>
        <v>0</v>
      </c>
      <c r="P14" s="27">
        <f t="shared" si="7"/>
        <v>1</v>
      </c>
      <c r="Q14" s="27">
        <f t="shared" si="7"/>
        <v>0</v>
      </c>
      <c r="R14" s="27">
        <f t="shared" si="7"/>
        <v>1</v>
      </c>
      <c r="S14" s="27">
        <f t="shared" si="7"/>
        <v>0</v>
      </c>
      <c r="T14" s="27">
        <f t="shared" si="7"/>
        <v>1</v>
      </c>
      <c r="U14" s="27">
        <f t="shared" si="7"/>
        <v>3417</v>
      </c>
      <c r="V14" s="27">
        <f t="shared" si="7"/>
        <v>23</v>
      </c>
      <c r="W14" s="27">
        <f t="shared" si="7"/>
        <v>43</v>
      </c>
      <c r="X14" s="27">
        <f t="shared" si="7"/>
        <v>1</v>
      </c>
      <c r="Y14" s="27">
        <f t="shared" si="7"/>
        <v>67</v>
      </c>
      <c r="Z14" s="27">
        <f t="shared" si="7"/>
        <v>60</v>
      </c>
      <c r="AA14" s="27">
        <f t="shared" si="7"/>
        <v>14</v>
      </c>
      <c r="AB14" s="27">
        <f t="shared" si="7"/>
        <v>16</v>
      </c>
      <c r="AC14" s="27">
        <f t="shared" si="7"/>
        <v>24</v>
      </c>
      <c r="AD14" s="27">
        <f t="shared" si="7"/>
        <v>21</v>
      </c>
      <c r="AE14" s="27">
        <f t="shared" si="7"/>
        <v>13</v>
      </c>
      <c r="AF14" s="27">
        <f t="shared" si="7"/>
        <v>11</v>
      </c>
      <c r="AG14" s="27">
        <f t="shared" si="7"/>
        <v>7</v>
      </c>
      <c r="AH14" s="27">
        <f t="shared" si="7"/>
        <v>5</v>
      </c>
      <c r="AI14" s="27">
        <f t="shared" si="7"/>
        <v>0</v>
      </c>
      <c r="AJ14" s="27">
        <f t="shared" si="7"/>
        <v>0</v>
      </c>
      <c r="AK14" s="27">
        <f t="shared" si="7"/>
        <v>1</v>
      </c>
      <c r="AL14" s="27">
        <f t="shared" si="7"/>
        <v>0</v>
      </c>
      <c r="AM14" s="27">
        <f t="shared" si="7"/>
        <v>1</v>
      </c>
      <c r="AN14" s="27">
        <f t="shared" si="7"/>
        <v>1</v>
      </c>
      <c r="AO14" s="27">
        <f t="shared" si="7"/>
        <v>0</v>
      </c>
      <c r="AP14" s="27">
        <f t="shared" si="7"/>
        <v>0</v>
      </c>
      <c r="AQ14" s="27">
        <f t="shared" si="7"/>
        <v>2</v>
      </c>
      <c r="AR14" s="27">
        <f t="shared" si="7"/>
        <v>8</v>
      </c>
      <c r="AS14" s="27">
        <f t="shared" si="7"/>
        <v>16</v>
      </c>
      <c r="AT14" s="27">
        <f t="shared" si="7"/>
        <v>0</v>
      </c>
      <c r="AU14" s="27">
        <f t="shared" si="7"/>
        <v>5</v>
      </c>
      <c r="AV14" s="27">
        <f t="shared" si="7"/>
        <v>7</v>
      </c>
      <c r="AW14" s="27">
        <f t="shared" si="7"/>
        <v>1</v>
      </c>
      <c r="AX14" s="28">
        <f t="shared" si="2"/>
        <v>32.064199281049063</v>
      </c>
      <c r="AY14" s="27">
        <f>SUM(AY18,AY19,AY25,AY29,AY35,AY36,AY41,AY58,AY62,AY66)</f>
        <v>3441</v>
      </c>
      <c r="AZ14" s="27">
        <f t="shared" si="7"/>
        <v>592</v>
      </c>
      <c r="BA14" s="31">
        <f t="shared" si="3"/>
        <v>1.9230769230769229</v>
      </c>
      <c r="BB14" s="32">
        <f t="shared" si="4"/>
        <v>89.552238805970148</v>
      </c>
      <c r="BC14" s="28">
        <f t="shared" si="5"/>
        <v>200.91848450057404</v>
      </c>
      <c r="BD14" s="30">
        <f t="shared" si="6"/>
        <v>10.44776119402985</v>
      </c>
      <c r="BE14" s="9"/>
    </row>
    <row r="15" spans="1:63" s="6" customFormat="1" ht="24.75" customHeight="1" x14ac:dyDescent="0.2">
      <c r="A15" s="178"/>
      <c r="B15" s="178"/>
      <c r="C15" s="178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8"/>
      <c r="AY15" s="27"/>
      <c r="AZ15" s="27"/>
      <c r="BA15" s="29"/>
      <c r="BB15" s="29"/>
      <c r="BC15" s="28"/>
      <c r="BD15" s="30"/>
      <c r="BE15" s="9"/>
    </row>
    <row r="16" spans="1:63" s="7" customFormat="1" ht="24" customHeight="1" x14ac:dyDescent="0.2">
      <c r="A16" s="180" t="s">
        <v>65</v>
      </c>
      <c r="B16" s="180"/>
      <c r="C16" s="180"/>
      <c r="D16" s="22">
        <f>SUM(D17:D19)</f>
        <v>23155</v>
      </c>
      <c r="E16" s="22">
        <f t="shared" ref="E16:AZ16" si="8">SUM(E17:E19)</f>
        <v>2359</v>
      </c>
      <c r="F16" s="22">
        <f t="shared" si="8"/>
        <v>2359</v>
      </c>
      <c r="G16" s="22">
        <f t="shared" si="8"/>
        <v>0</v>
      </c>
      <c r="H16" s="22">
        <f t="shared" si="8"/>
        <v>2310</v>
      </c>
      <c r="I16" s="22">
        <f t="shared" si="8"/>
        <v>19</v>
      </c>
      <c r="J16" s="22">
        <f t="shared" si="8"/>
        <v>4</v>
      </c>
      <c r="K16" s="22">
        <f t="shared" si="8"/>
        <v>13</v>
      </c>
      <c r="L16" s="22">
        <f t="shared" si="8"/>
        <v>10</v>
      </c>
      <c r="M16" s="22">
        <f t="shared" si="8"/>
        <v>2</v>
      </c>
      <c r="N16" s="22">
        <f t="shared" si="8"/>
        <v>1</v>
      </c>
      <c r="O16" s="22">
        <f t="shared" si="8"/>
        <v>0</v>
      </c>
      <c r="P16" s="22">
        <f t="shared" si="8"/>
        <v>0</v>
      </c>
      <c r="Q16" s="22">
        <f t="shared" si="8"/>
        <v>0</v>
      </c>
      <c r="R16" s="22">
        <f t="shared" si="8"/>
        <v>0</v>
      </c>
      <c r="S16" s="22">
        <f t="shared" si="8"/>
        <v>0</v>
      </c>
      <c r="T16" s="22">
        <f t="shared" si="8"/>
        <v>0</v>
      </c>
      <c r="U16" s="22">
        <f t="shared" si="8"/>
        <v>2310</v>
      </c>
      <c r="V16" s="22">
        <f t="shared" si="8"/>
        <v>19</v>
      </c>
      <c r="W16" s="22">
        <f t="shared" si="8"/>
        <v>30</v>
      </c>
      <c r="X16" s="22">
        <f t="shared" si="8"/>
        <v>0</v>
      </c>
      <c r="Y16" s="22">
        <f t="shared" si="8"/>
        <v>49</v>
      </c>
      <c r="Z16" s="22">
        <f t="shared" si="8"/>
        <v>45</v>
      </c>
      <c r="AA16" s="22">
        <f t="shared" si="8"/>
        <v>11</v>
      </c>
      <c r="AB16" s="22">
        <f t="shared" si="8"/>
        <v>12</v>
      </c>
      <c r="AC16" s="22">
        <f t="shared" si="8"/>
        <v>17</v>
      </c>
      <c r="AD16" s="22">
        <f t="shared" si="8"/>
        <v>22</v>
      </c>
      <c r="AE16" s="22">
        <f t="shared" si="8"/>
        <v>20</v>
      </c>
      <c r="AF16" s="22">
        <f t="shared" si="8"/>
        <v>15</v>
      </c>
      <c r="AG16" s="22">
        <f t="shared" si="8"/>
        <v>3</v>
      </c>
      <c r="AH16" s="22">
        <f t="shared" si="8"/>
        <v>1</v>
      </c>
      <c r="AI16" s="22">
        <f t="shared" si="8"/>
        <v>0</v>
      </c>
      <c r="AJ16" s="22">
        <f t="shared" si="8"/>
        <v>1</v>
      </c>
      <c r="AK16" s="22">
        <f t="shared" si="8"/>
        <v>1</v>
      </c>
      <c r="AL16" s="22">
        <f t="shared" si="8"/>
        <v>0</v>
      </c>
      <c r="AM16" s="22">
        <f t="shared" si="8"/>
        <v>0</v>
      </c>
      <c r="AN16" s="22">
        <f t="shared" si="8"/>
        <v>1</v>
      </c>
      <c r="AO16" s="22">
        <f t="shared" si="8"/>
        <v>0</v>
      </c>
      <c r="AP16" s="22">
        <f t="shared" si="8"/>
        <v>0</v>
      </c>
      <c r="AQ16" s="22">
        <f t="shared" si="8"/>
        <v>9</v>
      </c>
      <c r="AR16" s="22">
        <f t="shared" si="8"/>
        <v>2</v>
      </c>
      <c r="AS16" s="22">
        <f t="shared" si="8"/>
        <v>13</v>
      </c>
      <c r="AT16" s="22">
        <f t="shared" si="8"/>
        <v>0</v>
      </c>
      <c r="AU16" s="22">
        <f t="shared" si="8"/>
        <v>3</v>
      </c>
      <c r="AV16" s="22">
        <f t="shared" si="8"/>
        <v>4</v>
      </c>
      <c r="AW16" s="22">
        <f t="shared" si="8"/>
        <v>0</v>
      </c>
      <c r="AX16" s="23">
        <f t="shared" si="2"/>
        <v>21.036493198013385</v>
      </c>
      <c r="AY16" s="22">
        <f t="shared" si="8"/>
        <v>2554</v>
      </c>
      <c r="AZ16" s="22">
        <f t="shared" si="8"/>
        <v>42</v>
      </c>
      <c r="BA16" s="24">
        <f>Y16/E16%</f>
        <v>2.0771513353115729</v>
      </c>
      <c r="BB16" s="25">
        <f t="shared" si="4"/>
        <v>91.83673469387756</v>
      </c>
      <c r="BC16" s="23">
        <f t="shared" si="5"/>
        <v>127.17253073336161</v>
      </c>
      <c r="BD16" s="26">
        <f t="shared" si="6"/>
        <v>6.1224489795918364</v>
      </c>
      <c r="BE16" s="10"/>
    </row>
    <row r="17" spans="1:58" s="6" customFormat="1" ht="24.75" customHeight="1" x14ac:dyDescent="0.2">
      <c r="A17" s="178" t="s">
        <v>66</v>
      </c>
      <c r="B17" s="178"/>
      <c r="C17" s="178"/>
      <c r="D17" s="27">
        <v>21731</v>
      </c>
      <c r="E17" s="27">
        <v>2109</v>
      </c>
      <c r="F17" s="27">
        <v>2109</v>
      </c>
      <c r="G17" s="27">
        <v>0</v>
      </c>
      <c r="H17" s="27">
        <v>2068</v>
      </c>
      <c r="I17" s="27">
        <v>17</v>
      </c>
      <c r="J17" s="27">
        <v>3</v>
      </c>
      <c r="K17" s="27">
        <v>10</v>
      </c>
      <c r="L17" s="27">
        <v>9</v>
      </c>
      <c r="M17" s="27">
        <v>2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2068</v>
      </c>
      <c r="V17" s="27">
        <v>17</v>
      </c>
      <c r="W17" s="27">
        <v>24</v>
      </c>
      <c r="X17" s="27">
        <v>0</v>
      </c>
      <c r="Y17" s="27">
        <v>41</v>
      </c>
      <c r="Z17" s="27">
        <v>38</v>
      </c>
      <c r="AA17" s="27">
        <v>11</v>
      </c>
      <c r="AB17" s="27">
        <v>9</v>
      </c>
      <c r="AC17" s="27">
        <v>13</v>
      </c>
      <c r="AD17" s="27">
        <v>18</v>
      </c>
      <c r="AE17" s="27">
        <v>20</v>
      </c>
      <c r="AF17" s="27">
        <v>14</v>
      </c>
      <c r="AG17" s="27">
        <v>3</v>
      </c>
      <c r="AH17" s="27">
        <v>1</v>
      </c>
      <c r="AI17" s="27">
        <v>0</v>
      </c>
      <c r="AJ17" s="27">
        <v>1</v>
      </c>
      <c r="AK17" s="27">
        <v>1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9</v>
      </c>
      <c r="AR17" s="27">
        <v>1</v>
      </c>
      <c r="AS17" s="27">
        <v>9</v>
      </c>
      <c r="AT17" s="27">
        <v>0</v>
      </c>
      <c r="AU17" s="27">
        <v>3</v>
      </c>
      <c r="AV17" s="27">
        <v>3</v>
      </c>
      <c r="AW17" s="27">
        <v>0</v>
      </c>
      <c r="AX17" s="28">
        <f t="shared" si="2"/>
        <v>19.681560903778013</v>
      </c>
      <c r="AY17" s="27">
        <v>2209</v>
      </c>
      <c r="AZ17" s="27">
        <v>41</v>
      </c>
      <c r="BA17" s="31">
        <f t="shared" si="3"/>
        <v>1.9440493124703651</v>
      </c>
      <c r="BB17" s="32">
        <f>Z17/Y17%</f>
        <v>92.682926829268297</v>
      </c>
      <c r="BC17" s="28">
        <f t="shared" si="5"/>
        <v>142.24751066856331</v>
      </c>
      <c r="BD17" s="30">
        <f t="shared" si="6"/>
        <v>7.3170731707317076</v>
      </c>
      <c r="BE17" s="9"/>
    </row>
    <row r="18" spans="1:58" s="6" customFormat="1" ht="24.75" customHeight="1" x14ac:dyDescent="0.2">
      <c r="A18" s="178" t="s">
        <v>67</v>
      </c>
      <c r="B18" s="178"/>
      <c r="C18" s="178"/>
      <c r="D18" s="27">
        <v>1342</v>
      </c>
      <c r="E18" s="27">
        <v>250</v>
      </c>
      <c r="F18" s="27">
        <v>250</v>
      </c>
      <c r="G18" s="27">
        <v>0</v>
      </c>
      <c r="H18" s="27">
        <v>242</v>
      </c>
      <c r="I18" s="27">
        <v>2</v>
      </c>
      <c r="J18" s="27">
        <v>1</v>
      </c>
      <c r="K18" s="27">
        <v>3</v>
      </c>
      <c r="L18" s="27">
        <v>1</v>
      </c>
      <c r="M18" s="27">
        <v>0</v>
      </c>
      <c r="N18" s="27">
        <v>1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242</v>
      </c>
      <c r="V18" s="27">
        <v>2</v>
      </c>
      <c r="W18" s="27">
        <v>6</v>
      </c>
      <c r="X18" s="27">
        <v>0</v>
      </c>
      <c r="Y18" s="27">
        <v>8</v>
      </c>
      <c r="Z18" s="27">
        <v>7</v>
      </c>
      <c r="AA18" s="27">
        <v>0</v>
      </c>
      <c r="AB18" s="27">
        <v>3</v>
      </c>
      <c r="AC18" s="27">
        <v>4</v>
      </c>
      <c r="AD18" s="27">
        <v>4</v>
      </c>
      <c r="AE18" s="27">
        <v>0</v>
      </c>
      <c r="AF18" s="27">
        <v>1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1</v>
      </c>
      <c r="AO18" s="27">
        <v>0</v>
      </c>
      <c r="AP18" s="27">
        <v>0</v>
      </c>
      <c r="AQ18" s="27">
        <v>0</v>
      </c>
      <c r="AR18" s="27">
        <v>1</v>
      </c>
      <c r="AS18" s="27">
        <v>4</v>
      </c>
      <c r="AT18" s="27">
        <v>0</v>
      </c>
      <c r="AU18" s="27">
        <v>0</v>
      </c>
      <c r="AV18" s="27">
        <v>1</v>
      </c>
      <c r="AW18" s="27">
        <v>0</v>
      </c>
      <c r="AX18" s="28">
        <f t="shared" si="2"/>
        <v>38.375558867362145</v>
      </c>
      <c r="AY18" s="27">
        <v>266</v>
      </c>
      <c r="AZ18" s="27">
        <v>1</v>
      </c>
      <c r="BA18" s="31">
        <f t="shared" si="3"/>
        <v>3.2</v>
      </c>
      <c r="BB18" s="32">
        <f>Z18/Y18%</f>
        <v>87.5</v>
      </c>
      <c r="BC18" s="28">
        <f>(AG18+AO18)/E18*100000</f>
        <v>0</v>
      </c>
      <c r="BD18" s="30">
        <f t="shared" si="6"/>
        <v>0</v>
      </c>
      <c r="BE18" s="9"/>
    </row>
    <row r="19" spans="1:58" s="6" customFormat="1" ht="24.75" customHeight="1" x14ac:dyDescent="0.2">
      <c r="A19" s="178" t="s">
        <v>68</v>
      </c>
      <c r="B19" s="178"/>
      <c r="C19" s="178"/>
      <c r="D19" s="27">
        <v>82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7">
        <v>0</v>
      </c>
      <c r="AO19" s="27">
        <v>0</v>
      </c>
      <c r="AP19" s="27">
        <v>0</v>
      </c>
      <c r="AQ19" s="27">
        <v>0</v>
      </c>
      <c r="AR19" s="27">
        <v>0</v>
      </c>
      <c r="AS19" s="27">
        <v>0</v>
      </c>
      <c r="AT19" s="27">
        <v>0</v>
      </c>
      <c r="AU19" s="27">
        <v>0</v>
      </c>
      <c r="AV19" s="27">
        <v>0</v>
      </c>
      <c r="AW19" s="27">
        <v>0</v>
      </c>
      <c r="AX19" s="33">
        <v>0</v>
      </c>
      <c r="AY19" s="27">
        <v>79</v>
      </c>
      <c r="AZ19" s="27">
        <v>0</v>
      </c>
      <c r="BA19" s="33">
        <v>0</v>
      </c>
      <c r="BB19" s="33">
        <v>0</v>
      </c>
      <c r="BC19" s="33">
        <v>0</v>
      </c>
      <c r="BD19" s="30">
        <v>0</v>
      </c>
      <c r="BE19" s="9"/>
    </row>
    <row r="20" spans="1:58" s="6" customFormat="1" ht="24.75" customHeight="1" x14ac:dyDescent="0.2">
      <c r="A20" s="178"/>
      <c r="B20" s="178"/>
      <c r="C20" s="178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8"/>
      <c r="AY20" s="27"/>
      <c r="AZ20" s="27"/>
      <c r="BA20" s="29"/>
      <c r="BB20" s="29"/>
      <c r="BC20" s="28"/>
      <c r="BD20" s="30"/>
      <c r="BE20" s="9"/>
    </row>
    <row r="21" spans="1:58" s="7" customFormat="1" ht="24" customHeight="1" x14ac:dyDescent="0.2">
      <c r="A21" s="180" t="s">
        <v>69</v>
      </c>
      <c r="B21" s="180"/>
      <c r="C21" s="180"/>
      <c r="D21" s="22">
        <f>SUM(D22:D25)</f>
        <v>46971</v>
      </c>
      <c r="E21" s="22">
        <f t="shared" ref="E21:AZ21" si="9">SUM(E22:E25)</f>
        <v>6139</v>
      </c>
      <c r="F21" s="22">
        <f t="shared" si="9"/>
        <v>6139</v>
      </c>
      <c r="G21" s="22">
        <f t="shared" si="9"/>
        <v>0</v>
      </c>
      <c r="H21" s="22">
        <f t="shared" si="9"/>
        <v>5928</v>
      </c>
      <c r="I21" s="22">
        <f t="shared" si="9"/>
        <v>105</v>
      </c>
      <c r="J21" s="22">
        <f t="shared" si="9"/>
        <v>4</v>
      </c>
      <c r="K21" s="22">
        <f t="shared" si="9"/>
        <v>55</v>
      </c>
      <c r="L21" s="22">
        <f t="shared" si="9"/>
        <v>43</v>
      </c>
      <c r="M21" s="22">
        <f t="shared" si="9"/>
        <v>0</v>
      </c>
      <c r="N21" s="22">
        <f t="shared" si="9"/>
        <v>3</v>
      </c>
      <c r="O21" s="22">
        <f t="shared" si="9"/>
        <v>0</v>
      </c>
      <c r="P21" s="22">
        <f t="shared" si="9"/>
        <v>1</v>
      </c>
      <c r="Q21" s="22">
        <f t="shared" si="9"/>
        <v>0</v>
      </c>
      <c r="R21" s="22">
        <f t="shared" si="9"/>
        <v>0</v>
      </c>
      <c r="S21" s="22">
        <f t="shared" si="9"/>
        <v>0</v>
      </c>
      <c r="T21" s="22">
        <f t="shared" si="9"/>
        <v>0</v>
      </c>
      <c r="U21" s="22">
        <f t="shared" si="9"/>
        <v>5928</v>
      </c>
      <c r="V21" s="22">
        <f t="shared" si="9"/>
        <v>105</v>
      </c>
      <c r="W21" s="22">
        <f t="shared" si="9"/>
        <v>106</v>
      </c>
      <c r="X21" s="22">
        <f t="shared" si="9"/>
        <v>0</v>
      </c>
      <c r="Y21" s="22">
        <f t="shared" si="9"/>
        <v>211</v>
      </c>
      <c r="Z21" s="22">
        <f t="shared" si="9"/>
        <v>186</v>
      </c>
      <c r="AA21" s="22">
        <f t="shared" si="9"/>
        <v>51</v>
      </c>
      <c r="AB21" s="22">
        <f t="shared" si="9"/>
        <v>59</v>
      </c>
      <c r="AC21" s="22">
        <f t="shared" si="9"/>
        <v>81</v>
      </c>
      <c r="AD21" s="22">
        <f t="shared" si="9"/>
        <v>50</v>
      </c>
      <c r="AE21" s="22">
        <f t="shared" si="9"/>
        <v>79</v>
      </c>
      <c r="AF21" s="22">
        <f t="shared" si="9"/>
        <v>50</v>
      </c>
      <c r="AG21" s="22">
        <f t="shared" si="9"/>
        <v>6</v>
      </c>
      <c r="AH21" s="22">
        <f t="shared" si="9"/>
        <v>4</v>
      </c>
      <c r="AI21" s="22">
        <f t="shared" si="9"/>
        <v>0</v>
      </c>
      <c r="AJ21" s="22">
        <f t="shared" si="9"/>
        <v>1</v>
      </c>
      <c r="AK21" s="22">
        <f t="shared" si="9"/>
        <v>1</v>
      </c>
      <c r="AL21" s="22">
        <f t="shared" si="9"/>
        <v>0</v>
      </c>
      <c r="AM21" s="22">
        <f t="shared" si="9"/>
        <v>0</v>
      </c>
      <c r="AN21" s="22">
        <f t="shared" si="9"/>
        <v>0</v>
      </c>
      <c r="AO21" s="22">
        <f t="shared" si="9"/>
        <v>0</v>
      </c>
      <c r="AP21" s="22">
        <f t="shared" si="9"/>
        <v>0</v>
      </c>
      <c r="AQ21" s="22">
        <f t="shared" si="9"/>
        <v>7</v>
      </c>
      <c r="AR21" s="22">
        <f t="shared" si="9"/>
        <v>20</v>
      </c>
      <c r="AS21" s="22">
        <f t="shared" si="9"/>
        <v>43</v>
      </c>
      <c r="AT21" s="22">
        <f t="shared" si="9"/>
        <v>0</v>
      </c>
      <c r="AU21" s="22">
        <f t="shared" si="9"/>
        <v>26</v>
      </c>
      <c r="AV21" s="22">
        <f t="shared" si="9"/>
        <v>25</v>
      </c>
      <c r="AW21" s="22">
        <f t="shared" si="9"/>
        <v>9</v>
      </c>
      <c r="AX21" s="23">
        <f t="shared" si="2"/>
        <v>25.147431393838751</v>
      </c>
      <c r="AY21" s="22">
        <f t="shared" si="9"/>
        <v>6145</v>
      </c>
      <c r="AZ21" s="22">
        <f t="shared" si="9"/>
        <v>472</v>
      </c>
      <c r="BA21" s="24">
        <f t="shared" si="3"/>
        <v>3.4370418634956832</v>
      </c>
      <c r="BB21" s="25">
        <f t="shared" si="4"/>
        <v>88.151658767772517</v>
      </c>
      <c r="BC21" s="23">
        <f t="shared" si="5"/>
        <v>97.735787587554967</v>
      </c>
      <c r="BD21" s="26">
        <f t="shared" si="6"/>
        <v>2.8436018957345972</v>
      </c>
      <c r="BE21" s="10"/>
    </row>
    <row r="22" spans="1:58" s="6" customFormat="1" ht="24.75" customHeight="1" x14ac:dyDescent="0.2">
      <c r="A22" s="178" t="s">
        <v>70</v>
      </c>
      <c r="B22" s="178"/>
      <c r="C22" s="178"/>
      <c r="D22" s="27">
        <v>22685</v>
      </c>
      <c r="E22" s="27">
        <v>2964</v>
      </c>
      <c r="F22" s="27">
        <v>2964</v>
      </c>
      <c r="G22" s="27">
        <v>0</v>
      </c>
      <c r="H22" s="27">
        <v>2865</v>
      </c>
      <c r="I22" s="27">
        <v>50</v>
      </c>
      <c r="J22" s="27">
        <v>2</v>
      </c>
      <c r="K22" s="27">
        <v>26</v>
      </c>
      <c r="L22" s="27">
        <v>20</v>
      </c>
      <c r="M22" s="27">
        <v>0</v>
      </c>
      <c r="N22" s="27">
        <v>1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2865</v>
      </c>
      <c r="V22" s="27">
        <v>50</v>
      </c>
      <c r="W22" s="27">
        <v>49</v>
      </c>
      <c r="X22" s="27">
        <v>0</v>
      </c>
      <c r="Y22" s="27">
        <v>99</v>
      </c>
      <c r="Z22" s="27">
        <v>92</v>
      </c>
      <c r="AA22" s="27">
        <v>23</v>
      </c>
      <c r="AB22" s="27">
        <v>38</v>
      </c>
      <c r="AC22" s="27">
        <v>45</v>
      </c>
      <c r="AD22" s="27">
        <v>48</v>
      </c>
      <c r="AE22" s="27">
        <v>52</v>
      </c>
      <c r="AF22" s="27">
        <v>31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5</v>
      </c>
      <c r="AR22" s="27">
        <v>12</v>
      </c>
      <c r="AS22" s="27">
        <v>27</v>
      </c>
      <c r="AT22" s="27">
        <v>0</v>
      </c>
      <c r="AU22" s="27">
        <v>17</v>
      </c>
      <c r="AV22" s="27">
        <v>7</v>
      </c>
      <c r="AW22" s="27">
        <v>0</v>
      </c>
      <c r="AX22" s="28">
        <f t="shared" si="2"/>
        <v>26.361031518624642</v>
      </c>
      <c r="AY22" s="27">
        <v>3212</v>
      </c>
      <c r="AZ22" s="27">
        <v>196</v>
      </c>
      <c r="BA22" s="31">
        <f t="shared" si="3"/>
        <v>3.3400809716599191</v>
      </c>
      <c r="BB22" s="32">
        <f>Z22/Y22%</f>
        <v>92.929292929292927</v>
      </c>
      <c r="BC22" s="28">
        <f t="shared" si="5"/>
        <v>0</v>
      </c>
      <c r="BD22" s="30">
        <f t="shared" si="6"/>
        <v>0</v>
      </c>
      <c r="BE22" s="9"/>
    </row>
    <row r="23" spans="1:58" s="6" customFormat="1" ht="24.75" customHeight="1" x14ac:dyDescent="0.2">
      <c r="A23" s="178" t="s">
        <v>71</v>
      </c>
      <c r="B23" s="178"/>
      <c r="C23" s="178"/>
      <c r="D23" s="27">
        <v>10388</v>
      </c>
      <c r="E23" s="27">
        <v>1297</v>
      </c>
      <c r="F23" s="27">
        <v>1297</v>
      </c>
      <c r="G23" s="27">
        <v>0</v>
      </c>
      <c r="H23" s="27">
        <v>1248</v>
      </c>
      <c r="I23" s="27">
        <v>25</v>
      </c>
      <c r="J23" s="27">
        <v>2</v>
      </c>
      <c r="K23" s="27">
        <v>13</v>
      </c>
      <c r="L23" s="27">
        <v>9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1248</v>
      </c>
      <c r="V23" s="27">
        <v>25</v>
      </c>
      <c r="W23" s="27">
        <v>24</v>
      </c>
      <c r="X23" s="27">
        <v>0</v>
      </c>
      <c r="Y23" s="27">
        <v>49</v>
      </c>
      <c r="Z23" s="27">
        <v>43</v>
      </c>
      <c r="AA23" s="27">
        <v>8</v>
      </c>
      <c r="AB23" s="27">
        <v>5</v>
      </c>
      <c r="AC23" s="27">
        <v>2</v>
      </c>
      <c r="AD23" s="27">
        <v>2</v>
      </c>
      <c r="AE23" s="27">
        <v>27</v>
      </c>
      <c r="AF23" s="27">
        <v>14</v>
      </c>
      <c r="AG23" s="27">
        <v>5</v>
      </c>
      <c r="AH23" s="27">
        <v>3</v>
      </c>
      <c r="AI23" s="27">
        <v>0</v>
      </c>
      <c r="AJ23" s="27">
        <v>1</v>
      </c>
      <c r="AK23" s="27">
        <v>1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4</v>
      </c>
      <c r="AS23" s="27">
        <v>7</v>
      </c>
      <c r="AT23" s="27">
        <v>0</v>
      </c>
      <c r="AU23" s="27">
        <v>5</v>
      </c>
      <c r="AV23" s="27">
        <v>6</v>
      </c>
      <c r="AW23" s="27">
        <v>9</v>
      </c>
      <c r="AX23" s="28">
        <f t="shared" si="2"/>
        <v>23.036195610319602</v>
      </c>
      <c r="AY23" s="27">
        <v>1096</v>
      </c>
      <c r="AZ23" s="27">
        <v>0</v>
      </c>
      <c r="BA23" s="31">
        <f t="shared" si="3"/>
        <v>3.7779491133384733</v>
      </c>
      <c r="BB23" s="32">
        <f t="shared" si="4"/>
        <v>87.755102040816325</v>
      </c>
      <c r="BC23" s="28">
        <f t="shared" si="5"/>
        <v>385.50501156515037</v>
      </c>
      <c r="BD23" s="30">
        <f t="shared" si="6"/>
        <v>10.204081632653061</v>
      </c>
      <c r="BE23" s="9"/>
      <c r="BF23" s="11" t="e">
        <f>#REF!</f>
        <v>#REF!</v>
      </c>
    </row>
    <row r="24" spans="1:58" s="6" customFormat="1" ht="24.75" customHeight="1" x14ac:dyDescent="0.2">
      <c r="A24" s="178" t="s">
        <v>72</v>
      </c>
      <c r="B24" s="178"/>
      <c r="C24" s="178"/>
      <c r="D24" s="27">
        <v>10819</v>
      </c>
      <c r="E24" s="27">
        <v>926</v>
      </c>
      <c r="F24" s="27">
        <v>926</v>
      </c>
      <c r="G24" s="27">
        <v>0</v>
      </c>
      <c r="H24" s="27">
        <v>889</v>
      </c>
      <c r="I24" s="27">
        <v>22</v>
      </c>
      <c r="J24" s="27">
        <v>0</v>
      </c>
      <c r="K24" s="27">
        <v>8</v>
      </c>
      <c r="L24" s="27">
        <v>4</v>
      </c>
      <c r="M24" s="27">
        <v>0</v>
      </c>
      <c r="N24" s="27">
        <v>2</v>
      </c>
      <c r="O24" s="27">
        <v>0</v>
      </c>
      <c r="P24" s="27">
        <v>1</v>
      </c>
      <c r="Q24" s="27">
        <v>0</v>
      </c>
      <c r="R24" s="27">
        <v>0</v>
      </c>
      <c r="S24" s="27">
        <v>0</v>
      </c>
      <c r="T24" s="27">
        <v>0</v>
      </c>
      <c r="U24" s="27">
        <v>889</v>
      </c>
      <c r="V24" s="27">
        <v>22</v>
      </c>
      <c r="W24" s="27">
        <v>15</v>
      </c>
      <c r="X24" s="27">
        <v>0</v>
      </c>
      <c r="Y24" s="27">
        <v>37</v>
      </c>
      <c r="Z24" s="27">
        <v>29</v>
      </c>
      <c r="AA24" s="27">
        <v>10</v>
      </c>
      <c r="AB24" s="27">
        <v>9</v>
      </c>
      <c r="AC24" s="27">
        <v>18</v>
      </c>
      <c r="AD24" s="27">
        <v>0</v>
      </c>
      <c r="AE24" s="27">
        <v>0</v>
      </c>
      <c r="AF24" s="27">
        <v>2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1</v>
      </c>
      <c r="AR24" s="27">
        <v>1</v>
      </c>
      <c r="AS24" s="27">
        <v>6</v>
      </c>
      <c r="AT24" s="27">
        <v>0</v>
      </c>
      <c r="AU24" s="27">
        <v>2</v>
      </c>
      <c r="AV24" s="27">
        <v>8</v>
      </c>
      <c r="AW24" s="27">
        <v>0</v>
      </c>
      <c r="AX24" s="28">
        <f t="shared" si="2"/>
        <v>15.787041316202977</v>
      </c>
      <c r="AY24" s="27">
        <v>927</v>
      </c>
      <c r="AZ24" s="27">
        <v>145</v>
      </c>
      <c r="BA24" s="31">
        <f t="shared" si="3"/>
        <v>3.9956803455723544</v>
      </c>
      <c r="BB24" s="32">
        <f t="shared" si="4"/>
        <v>78.378378378378386</v>
      </c>
      <c r="BC24" s="28">
        <f t="shared" si="5"/>
        <v>0</v>
      </c>
      <c r="BD24" s="30">
        <f t="shared" si="6"/>
        <v>0</v>
      </c>
      <c r="BE24" s="9"/>
      <c r="BF24" s="11"/>
    </row>
    <row r="25" spans="1:58" s="6" customFormat="1" ht="24.75" customHeight="1" x14ac:dyDescent="0.2">
      <c r="A25" s="178" t="s">
        <v>73</v>
      </c>
      <c r="B25" s="178"/>
      <c r="C25" s="178"/>
      <c r="D25" s="27">
        <v>3079</v>
      </c>
      <c r="E25" s="27">
        <v>952</v>
      </c>
      <c r="F25" s="27">
        <v>952</v>
      </c>
      <c r="G25" s="27">
        <v>0</v>
      </c>
      <c r="H25" s="27">
        <v>926</v>
      </c>
      <c r="I25" s="27">
        <v>8</v>
      </c>
      <c r="J25" s="27">
        <v>0</v>
      </c>
      <c r="K25" s="27">
        <v>8</v>
      </c>
      <c r="L25" s="27">
        <v>10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926</v>
      </c>
      <c r="V25" s="27">
        <v>8</v>
      </c>
      <c r="W25" s="27">
        <v>18</v>
      </c>
      <c r="X25" s="27">
        <v>0</v>
      </c>
      <c r="Y25" s="27">
        <v>26</v>
      </c>
      <c r="Z25" s="27">
        <v>22</v>
      </c>
      <c r="AA25" s="27">
        <v>10</v>
      </c>
      <c r="AB25" s="27">
        <v>7</v>
      </c>
      <c r="AC25" s="27">
        <v>16</v>
      </c>
      <c r="AD25" s="27">
        <v>0</v>
      </c>
      <c r="AE25" s="27">
        <v>0</v>
      </c>
      <c r="AF25" s="27">
        <v>3</v>
      </c>
      <c r="AG25" s="27">
        <v>1</v>
      </c>
      <c r="AH25" s="27">
        <v>1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1</v>
      </c>
      <c r="AR25" s="27">
        <v>3</v>
      </c>
      <c r="AS25" s="27">
        <v>3</v>
      </c>
      <c r="AT25" s="27">
        <v>0</v>
      </c>
      <c r="AU25" s="27">
        <v>2</v>
      </c>
      <c r="AV25" s="27">
        <v>4</v>
      </c>
      <c r="AW25" s="27">
        <v>0</v>
      </c>
      <c r="AX25" s="28">
        <f t="shared" si="2"/>
        <v>56.219551802533289</v>
      </c>
      <c r="AY25" s="27">
        <v>910</v>
      </c>
      <c r="AZ25" s="27">
        <v>131</v>
      </c>
      <c r="BA25" s="31">
        <f t="shared" si="3"/>
        <v>2.73109243697479</v>
      </c>
      <c r="BB25" s="32">
        <f t="shared" si="4"/>
        <v>84.615384615384613</v>
      </c>
      <c r="BC25" s="28">
        <f t="shared" si="5"/>
        <v>105.04201680672269</v>
      </c>
      <c r="BD25" s="30">
        <f t="shared" si="6"/>
        <v>3.8461538461538458</v>
      </c>
      <c r="BE25" s="9"/>
      <c r="BF25" s="11" t="e">
        <f>#REF!</f>
        <v>#REF!</v>
      </c>
    </row>
    <row r="26" spans="1:58" s="6" customFormat="1" ht="24.75" customHeight="1" x14ac:dyDescent="0.2">
      <c r="A26" s="178"/>
      <c r="B26" s="178"/>
      <c r="C26" s="178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8"/>
      <c r="AY26" s="27"/>
      <c r="AZ26" s="27"/>
      <c r="BA26" s="29"/>
      <c r="BB26" s="29"/>
      <c r="BC26" s="28"/>
      <c r="BD26" s="30"/>
      <c r="BE26" s="9"/>
    </row>
    <row r="27" spans="1:58" s="7" customFormat="1" ht="24" customHeight="1" x14ac:dyDescent="0.2">
      <c r="A27" s="180" t="s">
        <v>74</v>
      </c>
      <c r="B27" s="180"/>
      <c r="C27" s="180"/>
      <c r="D27" s="22">
        <f>SUM(D28:D29)</f>
        <v>17705</v>
      </c>
      <c r="E27" s="22">
        <f t="shared" ref="E27:AZ27" si="10">SUM(E28:E29)</f>
        <v>2655</v>
      </c>
      <c r="F27" s="22">
        <f t="shared" si="10"/>
        <v>2655</v>
      </c>
      <c r="G27" s="22">
        <f t="shared" si="10"/>
        <v>0</v>
      </c>
      <c r="H27" s="22">
        <f t="shared" si="10"/>
        <v>2622</v>
      </c>
      <c r="I27" s="22">
        <f t="shared" si="10"/>
        <v>15</v>
      </c>
      <c r="J27" s="22">
        <f t="shared" si="10"/>
        <v>0</v>
      </c>
      <c r="K27" s="22">
        <f t="shared" si="10"/>
        <v>14</v>
      </c>
      <c r="L27" s="22">
        <f t="shared" si="10"/>
        <v>4</v>
      </c>
      <c r="M27" s="22">
        <f t="shared" si="10"/>
        <v>0</v>
      </c>
      <c r="N27" s="22">
        <f t="shared" si="10"/>
        <v>0</v>
      </c>
      <c r="O27" s="22">
        <f t="shared" si="10"/>
        <v>0</v>
      </c>
      <c r="P27" s="22">
        <f t="shared" si="10"/>
        <v>0</v>
      </c>
      <c r="Q27" s="22">
        <f t="shared" si="10"/>
        <v>0</v>
      </c>
      <c r="R27" s="22">
        <f t="shared" si="10"/>
        <v>0</v>
      </c>
      <c r="S27" s="22">
        <f t="shared" si="10"/>
        <v>0</v>
      </c>
      <c r="T27" s="22">
        <f t="shared" si="10"/>
        <v>0</v>
      </c>
      <c r="U27" s="22">
        <f t="shared" si="10"/>
        <v>2622</v>
      </c>
      <c r="V27" s="22">
        <f t="shared" si="10"/>
        <v>15</v>
      </c>
      <c r="W27" s="22">
        <f t="shared" si="10"/>
        <v>18</v>
      </c>
      <c r="X27" s="22">
        <f t="shared" si="10"/>
        <v>0</v>
      </c>
      <c r="Y27" s="22">
        <f t="shared" si="10"/>
        <v>33</v>
      </c>
      <c r="Z27" s="22">
        <f t="shared" si="10"/>
        <v>29</v>
      </c>
      <c r="AA27" s="22">
        <f t="shared" si="10"/>
        <v>4</v>
      </c>
      <c r="AB27" s="22">
        <f t="shared" si="10"/>
        <v>6</v>
      </c>
      <c r="AC27" s="22">
        <f t="shared" si="10"/>
        <v>1</v>
      </c>
      <c r="AD27" s="22">
        <f t="shared" si="10"/>
        <v>18</v>
      </c>
      <c r="AE27" s="22">
        <f t="shared" si="10"/>
        <v>12</v>
      </c>
      <c r="AF27" s="22">
        <f t="shared" si="10"/>
        <v>8</v>
      </c>
      <c r="AG27" s="22">
        <f t="shared" si="10"/>
        <v>0</v>
      </c>
      <c r="AH27" s="22">
        <f t="shared" si="10"/>
        <v>0</v>
      </c>
      <c r="AI27" s="22">
        <f t="shared" si="10"/>
        <v>0</v>
      </c>
      <c r="AJ27" s="22">
        <f t="shared" si="10"/>
        <v>0</v>
      </c>
      <c r="AK27" s="22">
        <f t="shared" si="10"/>
        <v>0</v>
      </c>
      <c r="AL27" s="22">
        <f t="shared" si="10"/>
        <v>0</v>
      </c>
      <c r="AM27" s="22">
        <f t="shared" si="10"/>
        <v>0</v>
      </c>
      <c r="AN27" s="22">
        <f t="shared" si="10"/>
        <v>0</v>
      </c>
      <c r="AO27" s="22">
        <f t="shared" si="10"/>
        <v>0</v>
      </c>
      <c r="AP27" s="22">
        <f t="shared" si="10"/>
        <v>0</v>
      </c>
      <c r="AQ27" s="22">
        <f t="shared" si="10"/>
        <v>1</v>
      </c>
      <c r="AR27" s="22">
        <f t="shared" si="10"/>
        <v>4</v>
      </c>
      <c r="AS27" s="22">
        <f t="shared" si="10"/>
        <v>8</v>
      </c>
      <c r="AT27" s="22">
        <f t="shared" si="10"/>
        <v>0</v>
      </c>
      <c r="AU27" s="22">
        <f t="shared" si="10"/>
        <v>2</v>
      </c>
      <c r="AV27" s="22">
        <f t="shared" si="10"/>
        <v>4</v>
      </c>
      <c r="AW27" s="22">
        <f t="shared" si="10"/>
        <v>6</v>
      </c>
      <c r="AX27" s="23">
        <f t="shared" si="2"/>
        <v>28.619034171138093</v>
      </c>
      <c r="AY27" s="22">
        <f t="shared" si="10"/>
        <v>2596</v>
      </c>
      <c r="AZ27" s="22">
        <f t="shared" si="10"/>
        <v>184</v>
      </c>
      <c r="BA27" s="24">
        <f t="shared" si="3"/>
        <v>1.2429378531073445</v>
      </c>
      <c r="BB27" s="25">
        <f t="shared" si="4"/>
        <v>87.878787878787875</v>
      </c>
      <c r="BC27" s="23">
        <f t="shared" si="5"/>
        <v>0</v>
      </c>
      <c r="BD27" s="26">
        <f t="shared" si="6"/>
        <v>0</v>
      </c>
      <c r="BE27" s="10"/>
    </row>
    <row r="28" spans="1:58" s="6" customFormat="1" ht="24.75" customHeight="1" x14ac:dyDescent="0.2">
      <c r="A28" s="178" t="s">
        <v>75</v>
      </c>
      <c r="B28" s="178"/>
      <c r="C28" s="178"/>
      <c r="D28" s="27">
        <v>15802</v>
      </c>
      <c r="E28" s="27">
        <v>2132</v>
      </c>
      <c r="F28" s="27">
        <v>2132</v>
      </c>
      <c r="G28" s="27">
        <v>0</v>
      </c>
      <c r="H28" s="27">
        <v>2102</v>
      </c>
      <c r="I28" s="27">
        <v>13</v>
      </c>
      <c r="J28" s="27">
        <v>0</v>
      </c>
      <c r="K28" s="27">
        <v>13</v>
      </c>
      <c r="L28" s="27">
        <v>4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2102</v>
      </c>
      <c r="V28" s="27">
        <v>13</v>
      </c>
      <c r="W28" s="27">
        <v>17</v>
      </c>
      <c r="X28" s="27">
        <v>0</v>
      </c>
      <c r="Y28" s="27">
        <v>30</v>
      </c>
      <c r="Z28" s="27">
        <v>26</v>
      </c>
      <c r="AA28" s="27">
        <v>4</v>
      </c>
      <c r="AB28" s="27">
        <v>5</v>
      </c>
      <c r="AC28" s="27">
        <v>1</v>
      </c>
      <c r="AD28" s="27">
        <v>16</v>
      </c>
      <c r="AE28" s="27">
        <v>10</v>
      </c>
      <c r="AF28" s="27">
        <v>7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0</v>
      </c>
      <c r="AN28" s="27">
        <v>0</v>
      </c>
      <c r="AO28" s="27">
        <v>0</v>
      </c>
      <c r="AP28" s="27">
        <v>0</v>
      </c>
      <c r="AQ28" s="27">
        <v>1</v>
      </c>
      <c r="AR28" s="27">
        <v>4</v>
      </c>
      <c r="AS28" s="27">
        <v>6</v>
      </c>
      <c r="AT28" s="27">
        <v>0</v>
      </c>
      <c r="AU28" s="27">
        <v>2</v>
      </c>
      <c r="AV28" s="27">
        <v>4</v>
      </c>
      <c r="AW28" s="27">
        <v>6</v>
      </c>
      <c r="AX28" s="28">
        <f t="shared" si="2"/>
        <v>26.45867611694722</v>
      </c>
      <c r="AY28" s="27">
        <v>2139</v>
      </c>
      <c r="AZ28" s="27">
        <v>90</v>
      </c>
      <c r="BA28" s="31">
        <f t="shared" si="3"/>
        <v>1.4071294559099436</v>
      </c>
      <c r="BB28" s="32">
        <f t="shared" si="4"/>
        <v>86.666666666666671</v>
      </c>
      <c r="BC28" s="28">
        <f t="shared" si="5"/>
        <v>0</v>
      </c>
      <c r="BD28" s="30">
        <f t="shared" si="6"/>
        <v>0</v>
      </c>
      <c r="BE28" s="9"/>
      <c r="BF28" s="11" t="e">
        <f>#REF!</f>
        <v>#REF!</v>
      </c>
    </row>
    <row r="29" spans="1:58" s="6" customFormat="1" ht="24.75" customHeight="1" x14ac:dyDescent="0.2">
      <c r="A29" s="178" t="s">
        <v>76</v>
      </c>
      <c r="B29" s="178"/>
      <c r="C29" s="178"/>
      <c r="D29" s="27">
        <v>1903</v>
      </c>
      <c r="E29" s="27">
        <v>523</v>
      </c>
      <c r="F29" s="27">
        <v>523</v>
      </c>
      <c r="G29" s="27">
        <v>0</v>
      </c>
      <c r="H29" s="27">
        <v>520</v>
      </c>
      <c r="I29" s="27">
        <v>2</v>
      </c>
      <c r="J29" s="27">
        <v>0</v>
      </c>
      <c r="K29" s="27">
        <v>1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520</v>
      </c>
      <c r="V29" s="27">
        <v>2</v>
      </c>
      <c r="W29" s="27">
        <v>1</v>
      </c>
      <c r="X29" s="27">
        <v>0</v>
      </c>
      <c r="Y29" s="27">
        <v>3</v>
      </c>
      <c r="Z29" s="27">
        <v>3</v>
      </c>
      <c r="AA29" s="27">
        <v>0</v>
      </c>
      <c r="AB29" s="27">
        <v>1</v>
      </c>
      <c r="AC29" s="27">
        <v>0</v>
      </c>
      <c r="AD29" s="27">
        <v>2</v>
      </c>
      <c r="AE29" s="27">
        <v>2</v>
      </c>
      <c r="AF29" s="27">
        <v>1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2</v>
      </c>
      <c r="AT29" s="27">
        <v>0</v>
      </c>
      <c r="AU29" s="27">
        <v>0</v>
      </c>
      <c r="AV29" s="27">
        <v>0</v>
      </c>
      <c r="AW29" s="27">
        <v>0</v>
      </c>
      <c r="AX29" s="28">
        <f t="shared" si="2"/>
        <v>46.558066211245396</v>
      </c>
      <c r="AY29" s="27">
        <v>457</v>
      </c>
      <c r="AZ29" s="27">
        <v>94</v>
      </c>
      <c r="BA29" s="31">
        <f t="shared" si="3"/>
        <v>0.57361376673040143</v>
      </c>
      <c r="BB29" s="32">
        <f t="shared" si="4"/>
        <v>100</v>
      </c>
      <c r="BC29" s="28">
        <f t="shared" si="5"/>
        <v>0</v>
      </c>
      <c r="BD29" s="30">
        <f t="shared" si="6"/>
        <v>0</v>
      </c>
      <c r="BE29" s="9"/>
      <c r="BF29" s="11" t="e">
        <f>#REF!</f>
        <v>#REF!</v>
      </c>
    </row>
    <row r="30" spans="1:58" s="6" customFormat="1" ht="24.75" customHeight="1" x14ac:dyDescent="0.2">
      <c r="A30" s="178"/>
      <c r="B30" s="178"/>
      <c r="C30" s="178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8"/>
      <c r="AY30" s="27"/>
      <c r="AZ30" s="27"/>
      <c r="BA30" s="29"/>
      <c r="BB30" s="29"/>
      <c r="BC30" s="28"/>
      <c r="BD30" s="30"/>
      <c r="BE30" s="9"/>
    </row>
    <row r="31" spans="1:58" s="7" customFormat="1" ht="24" customHeight="1" x14ac:dyDescent="0.2">
      <c r="A31" s="180" t="s">
        <v>77</v>
      </c>
      <c r="B31" s="180"/>
      <c r="C31" s="180"/>
      <c r="D31" s="22">
        <f>SUM(D32:D36)</f>
        <v>40807</v>
      </c>
      <c r="E31" s="22">
        <f t="shared" ref="E31:AZ31" si="11">SUM(E32:E36)</f>
        <v>10227</v>
      </c>
      <c r="F31" s="22">
        <f t="shared" si="11"/>
        <v>10227</v>
      </c>
      <c r="G31" s="22">
        <f t="shared" si="11"/>
        <v>1</v>
      </c>
      <c r="H31" s="22">
        <f t="shared" si="11"/>
        <v>10047</v>
      </c>
      <c r="I31" s="22">
        <f t="shared" si="11"/>
        <v>59</v>
      </c>
      <c r="J31" s="22">
        <f t="shared" si="11"/>
        <v>18</v>
      </c>
      <c r="K31" s="22">
        <f t="shared" si="11"/>
        <v>62</v>
      </c>
      <c r="L31" s="22">
        <f t="shared" si="11"/>
        <v>32</v>
      </c>
      <c r="M31" s="22">
        <f t="shared" si="11"/>
        <v>0</v>
      </c>
      <c r="N31" s="22">
        <f t="shared" si="11"/>
        <v>3</v>
      </c>
      <c r="O31" s="22">
        <f t="shared" si="11"/>
        <v>0</v>
      </c>
      <c r="P31" s="22">
        <f t="shared" si="11"/>
        <v>5</v>
      </c>
      <c r="Q31" s="22">
        <f t="shared" si="11"/>
        <v>0</v>
      </c>
      <c r="R31" s="22">
        <f t="shared" si="11"/>
        <v>1</v>
      </c>
      <c r="S31" s="22">
        <f t="shared" si="11"/>
        <v>0</v>
      </c>
      <c r="T31" s="22">
        <f t="shared" si="11"/>
        <v>1</v>
      </c>
      <c r="U31" s="22">
        <f t="shared" si="11"/>
        <v>10047</v>
      </c>
      <c r="V31" s="22">
        <f t="shared" si="11"/>
        <v>59</v>
      </c>
      <c r="W31" s="22">
        <f t="shared" si="11"/>
        <v>120</v>
      </c>
      <c r="X31" s="22">
        <f t="shared" si="11"/>
        <v>1</v>
      </c>
      <c r="Y31" s="22">
        <f t="shared" si="11"/>
        <v>180</v>
      </c>
      <c r="Z31" s="22">
        <f t="shared" si="11"/>
        <v>168</v>
      </c>
      <c r="AA31" s="22">
        <f t="shared" si="11"/>
        <v>29</v>
      </c>
      <c r="AB31" s="22">
        <f t="shared" si="11"/>
        <v>60</v>
      </c>
      <c r="AC31" s="22">
        <f t="shared" si="11"/>
        <v>14</v>
      </c>
      <c r="AD31" s="22">
        <f t="shared" si="11"/>
        <v>29</v>
      </c>
      <c r="AE31" s="22">
        <f t="shared" si="11"/>
        <v>21</v>
      </c>
      <c r="AF31" s="22">
        <f t="shared" si="11"/>
        <v>40</v>
      </c>
      <c r="AG31" s="22">
        <f t="shared" si="11"/>
        <v>9</v>
      </c>
      <c r="AH31" s="22">
        <f t="shared" si="11"/>
        <v>5</v>
      </c>
      <c r="AI31" s="22">
        <f t="shared" si="11"/>
        <v>0</v>
      </c>
      <c r="AJ31" s="22">
        <f t="shared" si="11"/>
        <v>1</v>
      </c>
      <c r="AK31" s="22">
        <f t="shared" si="11"/>
        <v>0</v>
      </c>
      <c r="AL31" s="22">
        <f t="shared" si="11"/>
        <v>1</v>
      </c>
      <c r="AM31" s="22">
        <f t="shared" si="11"/>
        <v>3</v>
      </c>
      <c r="AN31" s="22">
        <f t="shared" si="11"/>
        <v>0</v>
      </c>
      <c r="AO31" s="22">
        <f t="shared" si="11"/>
        <v>1</v>
      </c>
      <c r="AP31" s="22">
        <f t="shared" si="11"/>
        <v>1</v>
      </c>
      <c r="AQ31" s="22">
        <f t="shared" si="11"/>
        <v>13</v>
      </c>
      <c r="AR31" s="22">
        <f t="shared" si="11"/>
        <v>20</v>
      </c>
      <c r="AS31" s="22">
        <f t="shared" si="11"/>
        <v>62</v>
      </c>
      <c r="AT31" s="22">
        <f t="shared" si="11"/>
        <v>1</v>
      </c>
      <c r="AU31" s="22">
        <f t="shared" si="11"/>
        <v>16</v>
      </c>
      <c r="AV31" s="22">
        <f t="shared" si="11"/>
        <v>12</v>
      </c>
      <c r="AW31" s="22">
        <f t="shared" si="11"/>
        <v>3</v>
      </c>
      <c r="AX31" s="23">
        <f t="shared" si="2"/>
        <v>38.402725022667681</v>
      </c>
      <c r="AY31" s="22">
        <f t="shared" si="11"/>
        <v>10903</v>
      </c>
      <c r="AZ31" s="22">
        <f t="shared" si="11"/>
        <v>5459</v>
      </c>
      <c r="BA31" s="24">
        <f t="shared" si="3"/>
        <v>1.7600469345849223</v>
      </c>
      <c r="BB31" s="25">
        <f t="shared" si="4"/>
        <v>93.333333333333329</v>
      </c>
      <c r="BC31" s="23">
        <f t="shared" si="5"/>
        <v>97.780385254717913</v>
      </c>
      <c r="BD31" s="26">
        <f t="shared" si="6"/>
        <v>5.5555555555555554</v>
      </c>
      <c r="BE31" s="10"/>
    </row>
    <row r="32" spans="1:58" s="6" customFormat="1" ht="24.75" customHeight="1" x14ac:dyDescent="0.2">
      <c r="A32" s="178" t="s">
        <v>78</v>
      </c>
      <c r="B32" s="178"/>
      <c r="C32" s="178"/>
      <c r="D32" s="27">
        <v>14264</v>
      </c>
      <c r="E32" s="27">
        <v>1980</v>
      </c>
      <c r="F32" s="27">
        <v>1980</v>
      </c>
      <c r="G32" s="27">
        <v>0</v>
      </c>
      <c r="H32" s="27">
        <v>1945</v>
      </c>
      <c r="I32" s="27">
        <v>9</v>
      </c>
      <c r="J32" s="27">
        <v>6</v>
      </c>
      <c r="K32" s="27">
        <v>8</v>
      </c>
      <c r="L32" s="27">
        <v>9</v>
      </c>
      <c r="M32" s="27">
        <v>0</v>
      </c>
      <c r="N32" s="27">
        <v>1</v>
      </c>
      <c r="O32" s="27">
        <v>0</v>
      </c>
      <c r="P32" s="27">
        <v>2</v>
      </c>
      <c r="Q32" s="27">
        <v>0</v>
      </c>
      <c r="R32" s="27">
        <v>0</v>
      </c>
      <c r="S32" s="27">
        <v>0</v>
      </c>
      <c r="T32" s="27">
        <v>1</v>
      </c>
      <c r="U32" s="27">
        <v>1945</v>
      </c>
      <c r="V32" s="27">
        <v>9</v>
      </c>
      <c r="W32" s="27">
        <v>26</v>
      </c>
      <c r="X32" s="27">
        <v>0</v>
      </c>
      <c r="Y32" s="27">
        <v>35</v>
      </c>
      <c r="Z32" s="27">
        <v>29</v>
      </c>
      <c r="AA32" s="27">
        <v>1</v>
      </c>
      <c r="AB32" s="27">
        <v>5</v>
      </c>
      <c r="AC32" s="27">
        <v>10</v>
      </c>
      <c r="AD32" s="27">
        <v>10</v>
      </c>
      <c r="AE32" s="27">
        <v>15</v>
      </c>
      <c r="AF32" s="27">
        <v>9</v>
      </c>
      <c r="AG32" s="27">
        <v>4</v>
      </c>
      <c r="AH32" s="27">
        <v>1</v>
      </c>
      <c r="AI32" s="27">
        <v>0</v>
      </c>
      <c r="AJ32" s="27">
        <v>1</v>
      </c>
      <c r="AK32" s="27">
        <v>0</v>
      </c>
      <c r="AL32" s="27">
        <v>1</v>
      </c>
      <c r="AM32" s="27">
        <v>2</v>
      </c>
      <c r="AN32" s="27">
        <v>0</v>
      </c>
      <c r="AO32" s="27">
        <v>0</v>
      </c>
      <c r="AP32" s="27">
        <v>0</v>
      </c>
      <c r="AQ32" s="27">
        <v>5</v>
      </c>
      <c r="AR32" s="27">
        <v>3</v>
      </c>
      <c r="AS32" s="27">
        <v>5</v>
      </c>
      <c r="AT32" s="27">
        <v>0</v>
      </c>
      <c r="AU32" s="27">
        <v>3</v>
      </c>
      <c r="AV32" s="27">
        <v>6</v>
      </c>
      <c r="AW32" s="27">
        <v>0</v>
      </c>
      <c r="AX32" s="28">
        <f t="shared" si="2"/>
        <v>30.475322490185086</v>
      </c>
      <c r="AY32" s="27">
        <v>2368</v>
      </c>
      <c r="AZ32" s="27">
        <v>1</v>
      </c>
      <c r="BA32" s="31">
        <f t="shared" si="3"/>
        <v>1.7676767676767675</v>
      </c>
      <c r="BB32" s="32">
        <f t="shared" si="4"/>
        <v>82.857142857142861</v>
      </c>
      <c r="BC32" s="28">
        <f t="shared" si="5"/>
        <v>202.02020202020202</v>
      </c>
      <c r="BD32" s="30">
        <f t="shared" si="6"/>
        <v>11.428571428571429</v>
      </c>
      <c r="BE32" s="9"/>
      <c r="BF32" s="11" t="e">
        <f>#REF!</f>
        <v>#REF!</v>
      </c>
    </row>
    <row r="33" spans="1:63" s="6" customFormat="1" ht="24.75" customHeight="1" x14ac:dyDescent="0.2">
      <c r="A33" s="178" t="s">
        <v>79</v>
      </c>
      <c r="B33" s="178"/>
      <c r="C33" s="178"/>
      <c r="D33" s="27">
        <v>11646</v>
      </c>
      <c r="E33" s="27">
        <v>5464</v>
      </c>
      <c r="F33" s="27">
        <v>5464</v>
      </c>
      <c r="G33" s="27">
        <v>0</v>
      </c>
      <c r="H33" s="27">
        <v>5346</v>
      </c>
      <c r="I33" s="27">
        <v>41</v>
      </c>
      <c r="J33" s="27">
        <v>11</v>
      </c>
      <c r="K33" s="27">
        <v>39</v>
      </c>
      <c r="L33" s="27">
        <v>22</v>
      </c>
      <c r="M33" s="27">
        <v>0</v>
      </c>
      <c r="N33" s="27">
        <v>2</v>
      </c>
      <c r="O33" s="27">
        <v>0</v>
      </c>
      <c r="P33" s="27">
        <v>2</v>
      </c>
      <c r="Q33" s="27">
        <v>0</v>
      </c>
      <c r="R33" s="27">
        <v>1</v>
      </c>
      <c r="S33" s="27">
        <v>0</v>
      </c>
      <c r="T33" s="27">
        <v>0</v>
      </c>
      <c r="U33" s="27">
        <v>5346</v>
      </c>
      <c r="V33" s="27">
        <v>41</v>
      </c>
      <c r="W33" s="27">
        <v>76</v>
      </c>
      <c r="X33" s="27">
        <v>1</v>
      </c>
      <c r="Y33" s="27">
        <v>118</v>
      </c>
      <c r="Z33" s="27">
        <v>113</v>
      </c>
      <c r="AA33" s="27">
        <v>24</v>
      </c>
      <c r="AB33" s="27">
        <v>50</v>
      </c>
      <c r="AC33" s="27">
        <v>2</v>
      </c>
      <c r="AD33" s="27">
        <v>0</v>
      </c>
      <c r="AE33" s="27">
        <v>0</v>
      </c>
      <c r="AF33" s="27">
        <v>28</v>
      </c>
      <c r="AG33" s="27">
        <v>5</v>
      </c>
      <c r="AH33" s="27">
        <v>4</v>
      </c>
      <c r="AI33" s="27">
        <v>0</v>
      </c>
      <c r="AJ33" s="27">
        <v>0</v>
      </c>
      <c r="AK33" s="27">
        <v>0</v>
      </c>
      <c r="AL33" s="27">
        <v>0</v>
      </c>
      <c r="AM33" s="27">
        <v>1</v>
      </c>
      <c r="AN33" s="27">
        <v>0</v>
      </c>
      <c r="AO33" s="27">
        <v>1</v>
      </c>
      <c r="AP33" s="27">
        <v>1</v>
      </c>
      <c r="AQ33" s="27">
        <v>7</v>
      </c>
      <c r="AR33" s="27">
        <v>13</v>
      </c>
      <c r="AS33" s="27">
        <v>50</v>
      </c>
      <c r="AT33" s="27">
        <v>1</v>
      </c>
      <c r="AU33" s="27">
        <v>7</v>
      </c>
      <c r="AV33" s="27">
        <v>5</v>
      </c>
      <c r="AW33" s="27">
        <v>0</v>
      </c>
      <c r="AX33" s="28">
        <f t="shared" si="2"/>
        <v>63.180491155761636</v>
      </c>
      <c r="AY33" s="27">
        <v>5726</v>
      </c>
      <c r="AZ33" s="27">
        <v>3832</v>
      </c>
      <c r="BA33" s="31">
        <f t="shared" si="3"/>
        <v>2.1595900439238651</v>
      </c>
      <c r="BB33" s="32">
        <f t="shared" si="4"/>
        <v>95.762711864406782</v>
      </c>
      <c r="BC33" s="28">
        <f t="shared" si="5"/>
        <v>109.80966325036603</v>
      </c>
      <c r="BD33" s="30">
        <f t="shared" si="6"/>
        <v>5.0847457627118651</v>
      </c>
      <c r="BE33" s="9"/>
      <c r="BF33" s="11" t="e">
        <f>#REF!</f>
        <v>#REF!</v>
      </c>
    </row>
    <row r="34" spans="1:63" s="6" customFormat="1" ht="24.75" customHeight="1" x14ac:dyDescent="0.2">
      <c r="A34" s="178" t="s">
        <v>80</v>
      </c>
      <c r="B34" s="178"/>
      <c r="C34" s="178"/>
      <c r="D34" s="27">
        <v>8508</v>
      </c>
      <c r="E34" s="27">
        <v>1948</v>
      </c>
      <c r="F34" s="27">
        <v>1948</v>
      </c>
      <c r="G34" s="27">
        <v>1</v>
      </c>
      <c r="H34" s="27">
        <v>1931</v>
      </c>
      <c r="I34" s="27">
        <v>7</v>
      </c>
      <c r="J34" s="27">
        <v>0</v>
      </c>
      <c r="K34" s="27">
        <v>8</v>
      </c>
      <c r="L34" s="27">
        <v>1</v>
      </c>
      <c r="M34" s="27">
        <v>0</v>
      </c>
      <c r="N34" s="27">
        <v>0</v>
      </c>
      <c r="O34" s="27">
        <v>0</v>
      </c>
      <c r="P34" s="27">
        <v>1</v>
      </c>
      <c r="Q34" s="27">
        <v>0</v>
      </c>
      <c r="R34" s="27">
        <v>0</v>
      </c>
      <c r="S34" s="27">
        <v>0</v>
      </c>
      <c r="T34" s="27">
        <v>0</v>
      </c>
      <c r="U34" s="27">
        <v>1931</v>
      </c>
      <c r="V34" s="27">
        <v>7</v>
      </c>
      <c r="W34" s="27">
        <v>10</v>
      </c>
      <c r="X34" s="27">
        <v>0</v>
      </c>
      <c r="Y34" s="27">
        <v>17</v>
      </c>
      <c r="Z34" s="27">
        <v>16</v>
      </c>
      <c r="AA34" s="27">
        <v>2</v>
      </c>
      <c r="AB34" s="27">
        <v>3</v>
      </c>
      <c r="AC34" s="27">
        <v>1</v>
      </c>
      <c r="AD34" s="27">
        <v>11</v>
      </c>
      <c r="AE34" s="27">
        <v>2</v>
      </c>
      <c r="AF34" s="27">
        <v>1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27">
        <v>0</v>
      </c>
      <c r="AP34" s="27">
        <v>0</v>
      </c>
      <c r="AQ34" s="27">
        <v>1</v>
      </c>
      <c r="AR34" s="27">
        <v>2</v>
      </c>
      <c r="AS34" s="27">
        <v>4</v>
      </c>
      <c r="AT34" s="27">
        <v>0</v>
      </c>
      <c r="AU34" s="27">
        <v>4</v>
      </c>
      <c r="AV34" s="27">
        <v>1</v>
      </c>
      <c r="AW34" s="27">
        <v>2</v>
      </c>
      <c r="AX34" s="28">
        <f t="shared" si="2"/>
        <v>30.582980724024448</v>
      </c>
      <c r="AY34" s="27">
        <v>1945</v>
      </c>
      <c r="AZ34" s="27">
        <v>1291</v>
      </c>
      <c r="BA34" s="31">
        <f t="shared" si="3"/>
        <v>0.87268993839835729</v>
      </c>
      <c r="BB34" s="32">
        <f t="shared" si="4"/>
        <v>94.117647058823522</v>
      </c>
      <c r="BC34" s="28">
        <f t="shared" si="5"/>
        <v>0</v>
      </c>
      <c r="BD34" s="30">
        <f t="shared" si="6"/>
        <v>0</v>
      </c>
      <c r="BE34" s="9"/>
      <c r="BF34" s="11" t="e">
        <f>#REF!</f>
        <v>#REF!</v>
      </c>
    </row>
    <row r="35" spans="1:63" s="6" customFormat="1" ht="24.75" customHeight="1" x14ac:dyDescent="0.2">
      <c r="A35" s="178" t="s">
        <v>81</v>
      </c>
      <c r="B35" s="178"/>
      <c r="C35" s="178"/>
      <c r="D35" s="27">
        <v>4346</v>
      </c>
      <c r="E35" s="27">
        <v>360</v>
      </c>
      <c r="F35" s="27">
        <v>360</v>
      </c>
      <c r="G35" s="27">
        <v>0</v>
      </c>
      <c r="H35" s="27">
        <v>357</v>
      </c>
      <c r="I35" s="27">
        <v>1</v>
      </c>
      <c r="J35" s="27">
        <v>0</v>
      </c>
      <c r="K35" s="27">
        <v>2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357</v>
      </c>
      <c r="V35" s="27">
        <v>1</v>
      </c>
      <c r="W35" s="27">
        <v>2</v>
      </c>
      <c r="X35" s="27">
        <v>0</v>
      </c>
      <c r="Y35" s="27">
        <v>3</v>
      </c>
      <c r="Z35" s="27">
        <v>3</v>
      </c>
      <c r="AA35" s="27">
        <v>1</v>
      </c>
      <c r="AB35" s="27">
        <v>1</v>
      </c>
      <c r="AC35" s="27">
        <v>1</v>
      </c>
      <c r="AD35" s="27">
        <v>2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27">
        <v>0</v>
      </c>
      <c r="AP35" s="27">
        <v>0</v>
      </c>
      <c r="AQ35" s="27">
        <v>0</v>
      </c>
      <c r="AR35" s="27">
        <v>0</v>
      </c>
      <c r="AS35" s="27">
        <v>2</v>
      </c>
      <c r="AT35" s="27">
        <v>0</v>
      </c>
      <c r="AU35" s="27">
        <v>1</v>
      </c>
      <c r="AV35" s="27">
        <v>0</v>
      </c>
      <c r="AW35" s="27">
        <v>0</v>
      </c>
      <c r="AX35" s="28">
        <f t="shared" si="2"/>
        <v>15.232397606994937</v>
      </c>
      <c r="AY35" s="27">
        <v>339</v>
      </c>
      <c r="AZ35" s="27">
        <v>37</v>
      </c>
      <c r="BA35" s="31">
        <f t="shared" si="3"/>
        <v>0.83333333333333326</v>
      </c>
      <c r="BB35" s="32">
        <f t="shared" si="4"/>
        <v>100</v>
      </c>
      <c r="BC35" s="28">
        <f t="shared" si="5"/>
        <v>0</v>
      </c>
      <c r="BD35" s="30">
        <f t="shared" si="6"/>
        <v>0</v>
      </c>
      <c r="BE35" s="9"/>
      <c r="BF35" s="11" t="e">
        <f>#REF!</f>
        <v>#REF!</v>
      </c>
    </row>
    <row r="36" spans="1:63" s="6" customFormat="1" ht="24.75" customHeight="1" x14ac:dyDescent="0.2">
      <c r="A36" s="178" t="s">
        <v>82</v>
      </c>
      <c r="B36" s="178"/>
      <c r="C36" s="178"/>
      <c r="D36" s="27">
        <v>2043</v>
      </c>
      <c r="E36" s="27">
        <v>475</v>
      </c>
      <c r="F36" s="27">
        <v>475</v>
      </c>
      <c r="G36" s="27">
        <v>0</v>
      </c>
      <c r="H36" s="27">
        <v>468</v>
      </c>
      <c r="I36" s="27">
        <v>1</v>
      </c>
      <c r="J36" s="27">
        <v>1</v>
      </c>
      <c r="K36" s="27">
        <v>5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468</v>
      </c>
      <c r="V36" s="27">
        <v>1</v>
      </c>
      <c r="W36" s="27">
        <v>6</v>
      </c>
      <c r="X36" s="27">
        <v>0</v>
      </c>
      <c r="Y36" s="27">
        <v>7</v>
      </c>
      <c r="Z36" s="27">
        <v>7</v>
      </c>
      <c r="AA36" s="27">
        <v>1</v>
      </c>
      <c r="AB36" s="27">
        <v>1</v>
      </c>
      <c r="AC36" s="27">
        <v>0</v>
      </c>
      <c r="AD36" s="27">
        <v>6</v>
      </c>
      <c r="AE36" s="27">
        <v>4</v>
      </c>
      <c r="AF36" s="27">
        <v>2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2</v>
      </c>
      <c r="AS36" s="27">
        <v>1</v>
      </c>
      <c r="AT36" s="27">
        <v>0</v>
      </c>
      <c r="AU36" s="27">
        <v>1</v>
      </c>
      <c r="AV36" s="27">
        <v>0</v>
      </c>
      <c r="AW36" s="27">
        <v>1</v>
      </c>
      <c r="AX36" s="28">
        <f t="shared" si="2"/>
        <v>34.36123348017621</v>
      </c>
      <c r="AY36" s="27">
        <v>525</v>
      </c>
      <c r="AZ36" s="27">
        <v>298</v>
      </c>
      <c r="BA36" s="31">
        <f t="shared" si="3"/>
        <v>1.4736842105263157</v>
      </c>
      <c r="BB36" s="32">
        <f t="shared" si="4"/>
        <v>99.999999999999986</v>
      </c>
      <c r="BC36" s="28">
        <f t="shared" si="5"/>
        <v>0</v>
      </c>
      <c r="BD36" s="30">
        <f t="shared" si="6"/>
        <v>0</v>
      </c>
      <c r="BE36" s="9"/>
      <c r="BF36" s="11" t="e">
        <f>#REF!</f>
        <v>#REF!</v>
      </c>
    </row>
    <row r="37" spans="1:63" s="6" customFormat="1" ht="24.75" customHeight="1" x14ac:dyDescent="0.2">
      <c r="A37" s="178"/>
      <c r="B37" s="178"/>
      <c r="C37" s="178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8"/>
      <c r="AY37" s="27"/>
      <c r="AZ37" s="27"/>
      <c r="BA37" s="29"/>
      <c r="BB37" s="29"/>
      <c r="BC37" s="28"/>
      <c r="BD37" s="30"/>
      <c r="BE37" s="9"/>
    </row>
    <row r="38" spans="1:63" s="7" customFormat="1" ht="24" customHeight="1" x14ac:dyDescent="0.2">
      <c r="A38" s="180" t="s">
        <v>83</v>
      </c>
      <c r="B38" s="180"/>
      <c r="C38" s="180"/>
      <c r="D38" s="22">
        <f>SUM(D39:D42)</f>
        <v>103588</v>
      </c>
      <c r="E38" s="22">
        <f t="shared" ref="E38:AZ38" si="12">SUM(E39:E42)</f>
        <v>8890</v>
      </c>
      <c r="F38" s="22">
        <f t="shared" si="12"/>
        <v>8890</v>
      </c>
      <c r="G38" s="22">
        <f t="shared" si="12"/>
        <v>3</v>
      </c>
      <c r="H38" s="22">
        <f t="shared" si="12"/>
        <v>8797</v>
      </c>
      <c r="I38" s="22">
        <f t="shared" si="12"/>
        <v>32</v>
      </c>
      <c r="J38" s="22">
        <f t="shared" si="12"/>
        <v>5</v>
      </c>
      <c r="K38" s="22">
        <f t="shared" si="12"/>
        <v>30</v>
      </c>
      <c r="L38" s="22">
        <f t="shared" si="12"/>
        <v>20</v>
      </c>
      <c r="M38" s="22">
        <f t="shared" si="12"/>
        <v>2</v>
      </c>
      <c r="N38" s="22">
        <f t="shared" si="12"/>
        <v>2</v>
      </c>
      <c r="O38" s="22">
        <f t="shared" si="12"/>
        <v>0</v>
      </c>
      <c r="P38" s="22">
        <f t="shared" si="12"/>
        <v>0</v>
      </c>
      <c r="Q38" s="22">
        <f t="shared" si="12"/>
        <v>0</v>
      </c>
      <c r="R38" s="22">
        <f t="shared" si="12"/>
        <v>2</v>
      </c>
      <c r="S38" s="22">
        <f t="shared" si="12"/>
        <v>0</v>
      </c>
      <c r="T38" s="22">
        <f t="shared" si="12"/>
        <v>0</v>
      </c>
      <c r="U38" s="22">
        <f t="shared" si="12"/>
        <v>8798</v>
      </c>
      <c r="V38" s="22">
        <f t="shared" si="12"/>
        <v>32</v>
      </c>
      <c r="W38" s="22">
        <f t="shared" si="12"/>
        <v>59</v>
      </c>
      <c r="X38" s="22">
        <f t="shared" si="12"/>
        <v>1</v>
      </c>
      <c r="Y38" s="22">
        <f t="shared" si="12"/>
        <v>92</v>
      </c>
      <c r="Z38" s="22">
        <f t="shared" si="12"/>
        <v>84</v>
      </c>
      <c r="AA38" s="22">
        <f t="shared" si="12"/>
        <v>8</v>
      </c>
      <c r="AB38" s="22">
        <f t="shared" si="12"/>
        <v>10</v>
      </c>
      <c r="AC38" s="22">
        <f t="shared" si="12"/>
        <v>6</v>
      </c>
      <c r="AD38" s="22">
        <f t="shared" si="12"/>
        <v>55</v>
      </c>
      <c r="AE38" s="22">
        <f t="shared" si="12"/>
        <v>41</v>
      </c>
      <c r="AF38" s="22">
        <f t="shared" si="12"/>
        <v>25</v>
      </c>
      <c r="AG38" s="22">
        <f t="shared" si="12"/>
        <v>6</v>
      </c>
      <c r="AH38" s="22">
        <f t="shared" si="12"/>
        <v>6</v>
      </c>
      <c r="AI38" s="22">
        <f t="shared" si="12"/>
        <v>0</v>
      </c>
      <c r="AJ38" s="22">
        <f t="shared" si="12"/>
        <v>0</v>
      </c>
      <c r="AK38" s="22">
        <f t="shared" si="12"/>
        <v>0</v>
      </c>
      <c r="AL38" s="22">
        <f t="shared" si="12"/>
        <v>0</v>
      </c>
      <c r="AM38" s="22">
        <f t="shared" si="12"/>
        <v>0</v>
      </c>
      <c r="AN38" s="22">
        <f t="shared" si="12"/>
        <v>0</v>
      </c>
      <c r="AO38" s="22">
        <f t="shared" si="12"/>
        <v>0</v>
      </c>
      <c r="AP38" s="22">
        <f t="shared" si="12"/>
        <v>0</v>
      </c>
      <c r="AQ38" s="22">
        <f t="shared" si="12"/>
        <v>5</v>
      </c>
      <c r="AR38" s="22">
        <f t="shared" si="12"/>
        <v>10</v>
      </c>
      <c r="AS38" s="22">
        <f t="shared" si="12"/>
        <v>23</v>
      </c>
      <c r="AT38" s="22">
        <f t="shared" si="12"/>
        <v>0</v>
      </c>
      <c r="AU38" s="22">
        <f t="shared" si="12"/>
        <v>7</v>
      </c>
      <c r="AV38" s="22">
        <f t="shared" si="12"/>
        <v>8</v>
      </c>
      <c r="AW38" s="22">
        <f t="shared" si="12"/>
        <v>5</v>
      </c>
      <c r="AX38" s="23">
        <f>(E38+AY38-AZ38)/D38%</f>
        <v>18.219291809862145</v>
      </c>
      <c r="AY38" s="22">
        <f t="shared" si="12"/>
        <v>10008</v>
      </c>
      <c r="AZ38" s="22">
        <f t="shared" si="12"/>
        <v>25</v>
      </c>
      <c r="BA38" s="24">
        <f t="shared" si="3"/>
        <v>1.0348706411698536</v>
      </c>
      <c r="BB38" s="25">
        <f t="shared" si="4"/>
        <v>91.304347826086953</v>
      </c>
      <c r="BC38" s="23">
        <f t="shared" si="5"/>
        <v>67.491563554555682</v>
      </c>
      <c r="BD38" s="26">
        <f t="shared" si="6"/>
        <v>6.5217391304347823</v>
      </c>
      <c r="BE38" s="10"/>
    </row>
    <row r="39" spans="1:63" s="6" customFormat="1" ht="24.75" customHeight="1" x14ac:dyDescent="0.2">
      <c r="A39" s="178" t="s">
        <v>84</v>
      </c>
      <c r="B39" s="178"/>
      <c r="C39" s="178"/>
      <c r="D39" s="27">
        <v>82881</v>
      </c>
      <c r="E39" s="27">
        <v>5704</v>
      </c>
      <c r="F39" s="27">
        <v>5704</v>
      </c>
      <c r="G39" s="27">
        <v>2</v>
      </c>
      <c r="H39" s="27">
        <v>5652</v>
      </c>
      <c r="I39" s="27">
        <v>16</v>
      </c>
      <c r="J39" s="27">
        <v>4</v>
      </c>
      <c r="K39" s="27">
        <v>20</v>
      </c>
      <c r="L39" s="27">
        <v>9</v>
      </c>
      <c r="M39" s="27">
        <v>1</v>
      </c>
      <c r="N39" s="27">
        <v>0</v>
      </c>
      <c r="O39" s="27">
        <v>0</v>
      </c>
      <c r="P39" s="27">
        <v>0</v>
      </c>
      <c r="Q39" s="27">
        <v>0</v>
      </c>
      <c r="R39" s="27">
        <v>2</v>
      </c>
      <c r="S39" s="27">
        <v>0</v>
      </c>
      <c r="T39" s="27">
        <v>0</v>
      </c>
      <c r="U39" s="27">
        <v>5653</v>
      </c>
      <c r="V39" s="27">
        <v>16</v>
      </c>
      <c r="W39" s="27">
        <v>34</v>
      </c>
      <c r="X39" s="27">
        <v>1</v>
      </c>
      <c r="Y39" s="27">
        <v>51</v>
      </c>
      <c r="Z39" s="27">
        <v>46</v>
      </c>
      <c r="AA39" s="27">
        <v>3</v>
      </c>
      <c r="AB39" s="27">
        <v>4</v>
      </c>
      <c r="AC39" s="27">
        <v>5</v>
      </c>
      <c r="AD39" s="27">
        <v>29</v>
      </c>
      <c r="AE39" s="27">
        <v>21</v>
      </c>
      <c r="AF39" s="27">
        <v>18</v>
      </c>
      <c r="AG39" s="27">
        <v>2</v>
      </c>
      <c r="AH39" s="27">
        <v>2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2</v>
      </c>
      <c r="AR39" s="27">
        <v>5</v>
      </c>
      <c r="AS39" s="27">
        <v>12</v>
      </c>
      <c r="AT39" s="27">
        <v>0</v>
      </c>
      <c r="AU39" s="27">
        <v>3</v>
      </c>
      <c r="AV39" s="27">
        <v>5</v>
      </c>
      <c r="AW39" s="27">
        <v>4</v>
      </c>
      <c r="AX39" s="28">
        <f t="shared" si="2"/>
        <v>15.151844210373911</v>
      </c>
      <c r="AY39" s="27">
        <v>6866</v>
      </c>
      <c r="AZ39" s="27">
        <v>12</v>
      </c>
      <c r="BA39" s="31">
        <f t="shared" si="3"/>
        <v>0.89410939691444602</v>
      </c>
      <c r="BB39" s="32">
        <f t="shared" si="4"/>
        <v>90.196078431372541</v>
      </c>
      <c r="BC39" s="28">
        <f t="shared" si="5"/>
        <v>35.06311360448808</v>
      </c>
      <c r="BD39" s="30">
        <f t="shared" si="6"/>
        <v>3.9215686274509802</v>
      </c>
      <c r="BE39" s="9"/>
      <c r="BF39" s="11" t="e">
        <f>#REF!</f>
        <v>#REF!</v>
      </c>
    </row>
    <row r="40" spans="1:63" s="6" customFormat="1" ht="24.75" customHeight="1" x14ac:dyDescent="0.2">
      <c r="A40" s="178" t="s">
        <v>85</v>
      </c>
      <c r="B40" s="178"/>
      <c r="C40" s="178"/>
      <c r="D40" s="27">
        <v>8910</v>
      </c>
      <c r="E40" s="27">
        <v>1302</v>
      </c>
      <c r="F40" s="27">
        <v>1302</v>
      </c>
      <c r="G40" s="27">
        <v>0</v>
      </c>
      <c r="H40" s="27">
        <v>1287</v>
      </c>
      <c r="I40" s="27">
        <v>3</v>
      </c>
      <c r="J40" s="27">
        <v>1</v>
      </c>
      <c r="K40" s="27">
        <v>6</v>
      </c>
      <c r="L40" s="27">
        <v>4</v>
      </c>
      <c r="M40" s="27">
        <v>0</v>
      </c>
      <c r="N40" s="27">
        <v>1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1287</v>
      </c>
      <c r="V40" s="27">
        <v>3</v>
      </c>
      <c r="W40" s="27">
        <v>12</v>
      </c>
      <c r="X40" s="27">
        <v>0</v>
      </c>
      <c r="Y40" s="27">
        <v>15</v>
      </c>
      <c r="Z40" s="27">
        <v>12</v>
      </c>
      <c r="AA40" s="27">
        <v>2</v>
      </c>
      <c r="AB40" s="27">
        <v>0</v>
      </c>
      <c r="AC40" s="27">
        <v>0</v>
      </c>
      <c r="AD40" s="27">
        <v>3</v>
      </c>
      <c r="AE40" s="27">
        <v>0</v>
      </c>
      <c r="AF40" s="27">
        <v>3</v>
      </c>
      <c r="AG40" s="27">
        <v>1</v>
      </c>
      <c r="AH40" s="27">
        <v>1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2</v>
      </c>
      <c r="AR40" s="27">
        <v>1</v>
      </c>
      <c r="AS40" s="27">
        <v>2</v>
      </c>
      <c r="AT40" s="27">
        <v>0</v>
      </c>
      <c r="AU40" s="27">
        <v>0</v>
      </c>
      <c r="AV40" s="27">
        <v>3</v>
      </c>
      <c r="AW40" s="27">
        <v>0</v>
      </c>
      <c r="AX40" s="28">
        <f t="shared" si="2"/>
        <v>28.193041526374863</v>
      </c>
      <c r="AY40" s="27">
        <v>1223</v>
      </c>
      <c r="AZ40" s="27">
        <v>13</v>
      </c>
      <c r="BA40" s="31">
        <f t="shared" si="3"/>
        <v>1.1520737327188941</v>
      </c>
      <c r="BB40" s="32">
        <f t="shared" si="4"/>
        <v>80</v>
      </c>
      <c r="BC40" s="28">
        <f t="shared" si="5"/>
        <v>76.804915514592935</v>
      </c>
      <c r="BD40" s="30">
        <f t="shared" si="6"/>
        <v>6.666666666666667</v>
      </c>
      <c r="BE40" s="9"/>
      <c r="BF40" s="11" t="e">
        <f>#REF!</f>
        <v>#REF!</v>
      </c>
    </row>
    <row r="41" spans="1:63" s="6" customFormat="1" ht="24.75" customHeight="1" x14ac:dyDescent="0.2">
      <c r="A41" s="178" t="s">
        <v>86</v>
      </c>
      <c r="B41" s="178"/>
      <c r="C41" s="178"/>
      <c r="D41" s="27">
        <v>2010</v>
      </c>
      <c r="E41" s="27">
        <v>200</v>
      </c>
      <c r="F41" s="27">
        <v>200</v>
      </c>
      <c r="G41" s="27">
        <v>1</v>
      </c>
      <c r="H41" s="27">
        <v>192</v>
      </c>
      <c r="I41" s="27">
        <v>4</v>
      </c>
      <c r="J41" s="27">
        <v>0</v>
      </c>
      <c r="K41" s="27">
        <v>0</v>
      </c>
      <c r="L41" s="27">
        <v>2</v>
      </c>
      <c r="M41" s="27">
        <v>1</v>
      </c>
      <c r="N41" s="27">
        <v>1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192</v>
      </c>
      <c r="V41" s="27">
        <v>4</v>
      </c>
      <c r="W41" s="27">
        <v>4</v>
      </c>
      <c r="X41" s="27">
        <v>0</v>
      </c>
      <c r="Y41" s="27">
        <v>8</v>
      </c>
      <c r="Z41" s="27">
        <v>8</v>
      </c>
      <c r="AA41" s="27">
        <v>1</v>
      </c>
      <c r="AB41" s="27">
        <v>2</v>
      </c>
      <c r="AC41" s="27">
        <v>1</v>
      </c>
      <c r="AD41" s="27">
        <v>5</v>
      </c>
      <c r="AE41" s="27">
        <v>4</v>
      </c>
      <c r="AF41" s="27">
        <v>2</v>
      </c>
      <c r="AG41" s="27">
        <v>3</v>
      </c>
      <c r="AH41" s="27">
        <v>3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1</v>
      </c>
      <c r="AR41" s="27">
        <v>0</v>
      </c>
      <c r="AS41" s="27">
        <v>1</v>
      </c>
      <c r="AT41" s="27">
        <v>0</v>
      </c>
      <c r="AU41" s="27">
        <v>1</v>
      </c>
      <c r="AV41" s="27">
        <v>0</v>
      </c>
      <c r="AW41" s="27">
        <v>0</v>
      </c>
      <c r="AX41" s="28">
        <f t="shared" si="2"/>
        <v>17.412935323383085</v>
      </c>
      <c r="AY41" s="27">
        <v>150</v>
      </c>
      <c r="AZ41" s="27">
        <v>0</v>
      </c>
      <c r="BA41" s="31">
        <f t="shared" si="3"/>
        <v>4</v>
      </c>
      <c r="BB41" s="32">
        <f t="shared" si="4"/>
        <v>100</v>
      </c>
      <c r="BC41" s="28">
        <f t="shared" si="5"/>
        <v>1500</v>
      </c>
      <c r="BD41" s="30">
        <f t="shared" si="6"/>
        <v>37.5</v>
      </c>
      <c r="BE41" s="9"/>
      <c r="BF41" s="11" t="e">
        <f>#REF!</f>
        <v>#REF!</v>
      </c>
    </row>
    <row r="42" spans="1:63" s="6" customFormat="1" ht="24.75" customHeight="1" x14ac:dyDescent="0.2">
      <c r="A42" s="178" t="s">
        <v>87</v>
      </c>
      <c r="B42" s="178"/>
      <c r="C42" s="178"/>
      <c r="D42" s="27">
        <v>9787</v>
      </c>
      <c r="E42" s="27">
        <v>1684</v>
      </c>
      <c r="F42" s="27">
        <v>1684</v>
      </c>
      <c r="G42" s="27">
        <v>0</v>
      </c>
      <c r="H42" s="27">
        <v>1666</v>
      </c>
      <c r="I42" s="27">
        <v>9</v>
      </c>
      <c r="J42" s="27">
        <v>0</v>
      </c>
      <c r="K42" s="27">
        <v>4</v>
      </c>
      <c r="L42" s="27">
        <v>5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1666</v>
      </c>
      <c r="V42" s="27">
        <v>9</v>
      </c>
      <c r="W42" s="27">
        <v>9</v>
      </c>
      <c r="X42" s="27">
        <v>0</v>
      </c>
      <c r="Y42" s="27">
        <v>18</v>
      </c>
      <c r="Z42" s="27">
        <v>18</v>
      </c>
      <c r="AA42" s="27">
        <v>2</v>
      </c>
      <c r="AB42" s="27">
        <v>4</v>
      </c>
      <c r="AC42" s="27">
        <v>0</v>
      </c>
      <c r="AD42" s="27">
        <v>18</v>
      </c>
      <c r="AE42" s="27">
        <v>16</v>
      </c>
      <c r="AF42" s="27">
        <v>2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4</v>
      </c>
      <c r="AS42" s="27">
        <v>8</v>
      </c>
      <c r="AT42" s="27">
        <v>0</v>
      </c>
      <c r="AU42" s="27">
        <v>3</v>
      </c>
      <c r="AV42" s="27">
        <v>0</v>
      </c>
      <c r="AW42" s="27">
        <v>1</v>
      </c>
      <c r="AX42" s="28">
        <f t="shared" si="2"/>
        <v>35.281495861857564</v>
      </c>
      <c r="AY42" s="27">
        <v>1769</v>
      </c>
      <c r="AZ42" s="27">
        <v>0</v>
      </c>
      <c r="BA42" s="31">
        <f t="shared" si="3"/>
        <v>1.0688836104513064</v>
      </c>
      <c r="BB42" s="32">
        <f t="shared" si="4"/>
        <v>100</v>
      </c>
      <c r="BC42" s="28">
        <f t="shared" si="5"/>
        <v>0</v>
      </c>
      <c r="BD42" s="30">
        <f t="shared" si="6"/>
        <v>0</v>
      </c>
      <c r="BE42" s="9"/>
      <c r="BF42" s="11" t="e">
        <f>#REF!</f>
        <v>#REF!</v>
      </c>
    </row>
    <row r="43" spans="1:63" s="14" customFormat="1" ht="30" customHeight="1" x14ac:dyDescent="0.25">
      <c r="A43" s="17"/>
      <c r="B43" s="17"/>
      <c r="C43" s="17"/>
      <c r="E43" s="13" t="s">
        <v>178</v>
      </c>
      <c r="AZ43" s="13"/>
      <c r="BG43" s="15"/>
      <c r="BH43" s="16"/>
      <c r="BI43" s="16"/>
      <c r="BJ43" s="16"/>
      <c r="BK43" s="15"/>
    </row>
    <row r="44" spans="1:63" s="17" customFormat="1" ht="24.95" customHeight="1" x14ac:dyDescent="0.2">
      <c r="A44" s="168" t="s">
        <v>0</v>
      </c>
      <c r="B44" s="168"/>
      <c r="C44" s="168"/>
      <c r="F44" s="18"/>
      <c r="AU44" s="19"/>
      <c r="AV44" s="19"/>
      <c r="AW44" s="19"/>
      <c r="AX44" s="20"/>
      <c r="AY44" s="20"/>
      <c r="BA44" s="20"/>
      <c r="BB44" s="20"/>
      <c r="BC44" s="20"/>
      <c r="BD44" s="21" t="s">
        <v>177</v>
      </c>
    </row>
    <row r="45" spans="1:63" s="17" customFormat="1" ht="24.95" customHeight="1" x14ac:dyDescent="0.2">
      <c r="A45" s="169" t="s">
        <v>107</v>
      </c>
      <c r="B45" s="170"/>
      <c r="C45" s="171"/>
      <c r="D45" s="164" t="s">
        <v>175</v>
      </c>
      <c r="E45" s="150" t="s">
        <v>1</v>
      </c>
      <c r="F45" s="151" t="s">
        <v>2</v>
      </c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2"/>
      <c r="Y45" s="150" t="s">
        <v>3</v>
      </c>
      <c r="Z45" s="150" t="s">
        <v>4</v>
      </c>
      <c r="AA45" s="156" t="s">
        <v>5</v>
      </c>
      <c r="AB45" s="156"/>
      <c r="AC45" s="156"/>
      <c r="AD45" s="156"/>
      <c r="AE45" s="156"/>
      <c r="AF45" s="156" t="s">
        <v>6</v>
      </c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0" t="s">
        <v>7</v>
      </c>
      <c r="AW45" s="150" t="s">
        <v>8</v>
      </c>
      <c r="AX45" s="150" t="s">
        <v>9</v>
      </c>
      <c r="AY45" s="151" t="s">
        <v>10</v>
      </c>
      <c r="AZ45" s="152"/>
      <c r="BA45" s="150" t="s">
        <v>11</v>
      </c>
      <c r="BB45" s="150" t="s">
        <v>12</v>
      </c>
      <c r="BC45" s="150" t="s">
        <v>13</v>
      </c>
      <c r="BD45" s="150" t="s">
        <v>14</v>
      </c>
    </row>
    <row r="46" spans="1:63" s="17" customFormat="1" ht="24.95" customHeight="1" x14ac:dyDescent="0.2">
      <c r="A46" s="172"/>
      <c r="B46" s="173"/>
      <c r="C46" s="174"/>
      <c r="D46" s="165"/>
      <c r="E46" s="142"/>
      <c r="F46" s="153" t="s">
        <v>15</v>
      </c>
      <c r="G46" s="127" t="s">
        <v>16</v>
      </c>
      <c r="H46" s="151" t="s">
        <v>17</v>
      </c>
      <c r="I46" s="154"/>
      <c r="J46" s="154"/>
      <c r="K46" s="154"/>
      <c r="L46" s="154"/>
      <c r="M46" s="152"/>
      <c r="N46" s="155" t="s">
        <v>18</v>
      </c>
      <c r="O46" s="155"/>
      <c r="P46" s="155"/>
      <c r="Q46" s="156" t="s">
        <v>19</v>
      </c>
      <c r="R46" s="156"/>
      <c r="S46" s="157" t="s">
        <v>20</v>
      </c>
      <c r="T46" s="158"/>
      <c r="U46" s="157" t="s">
        <v>140</v>
      </c>
      <c r="V46" s="159"/>
      <c r="W46" s="159"/>
      <c r="X46" s="158"/>
      <c r="Y46" s="142"/>
      <c r="Z46" s="142"/>
      <c r="AA46" s="160" t="s">
        <v>21</v>
      </c>
      <c r="AB46" s="161"/>
      <c r="AC46" s="150" t="s">
        <v>22</v>
      </c>
      <c r="AD46" s="150" t="s">
        <v>23</v>
      </c>
      <c r="AE46" s="150" t="s">
        <v>24</v>
      </c>
      <c r="AF46" s="150" t="s">
        <v>25</v>
      </c>
      <c r="AG46" s="154" t="s">
        <v>26</v>
      </c>
      <c r="AH46" s="154"/>
      <c r="AI46" s="154"/>
      <c r="AJ46" s="154"/>
      <c r="AK46" s="154"/>
      <c r="AL46" s="154"/>
      <c r="AM46" s="154"/>
      <c r="AN46" s="154"/>
      <c r="AO46" s="154"/>
      <c r="AP46" s="154"/>
      <c r="AQ46" s="156" t="s">
        <v>27</v>
      </c>
      <c r="AR46" s="156"/>
      <c r="AS46" s="156"/>
      <c r="AT46" s="150" t="s">
        <v>28</v>
      </c>
      <c r="AU46" s="150" t="s">
        <v>29</v>
      </c>
      <c r="AV46" s="142"/>
      <c r="AW46" s="142"/>
      <c r="AX46" s="142"/>
      <c r="AY46" s="150" t="s">
        <v>30</v>
      </c>
      <c r="AZ46" s="142" t="s">
        <v>31</v>
      </c>
      <c r="BA46" s="142"/>
      <c r="BB46" s="142"/>
      <c r="BC46" s="142"/>
      <c r="BD46" s="142"/>
    </row>
    <row r="47" spans="1:63" s="17" customFormat="1" ht="24.95" customHeight="1" x14ac:dyDescent="0.2">
      <c r="A47" s="172"/>
      <c r="B47" s="173"/>
      <c r="C47" s="174"/>
      <c r="D47" s="165"/>
      <c r="E47" s="142"/>
      <c r="F47" s="136"/>
      <c r="G47" s="128"/>
      <c r="H47" s="167" t="s">
        <v>32</v>
      </c>
      <c r="I47" s="127" t="s">
        <v>33</v>
      </c>
      <c r="J47" s="127" t="s">
        <v>34</v>
      </c>
      <c r="K47" s="167" t="s">
        <v>35</v>
      </c>
      <c r="L47" s="167" t="s">
        <v>113</v>
      </c>
      <c r="M47" s="167" t="s">
        <v>37</v>
      </c>
      <c r="N47" s="167" t="s">
        <v>176</v>
      </c>
      <c r="O47" s="167" t="s">
        <v>38</v>
      </c>
      <c r="P47" s="167" t="s">
        <v>39</v>
      </c>
      <c r="Q47" s="167" t="s">
        <v>40</v>
      </c>
      <c r="R47" s="127" t="s">
        <v>41</v>
      </c>
      <c r="S47" s="127" t="s">
        <v>114</v>
      </c>
      <c r="T47" s="127" t="s">
        <v>43</v>
      </c>
      <c r="U47" s="127" t="s">
        <v>44</v>
      </c>
      <c r="V47" s="127" t="s">
        <v>45</v>
      </c>
      <c r="W47" s="127" t="s">
        <v>46</v>
      </c>
      <c r="X47" s="127" t="s">
        <v>41</v>
      </c>
      <c r="Y47" s="142"/>
      <c r="Z47" s="142"/>
      <c r="AA47" s="162"/>
      <c r="AB47" s="163"/>
      <c r="AC47" s="142"/>
      <c r="AD47" s="142"/>
      <c r="AE47" s="142"/>
      <c r="AF47" s="142"/>
      <c r="AG47" s="144" t="s">
        <v>47</v>
      </c>
      <c r="AH47" s="147"/>
      <c r="AI47" s="147"/>
      <c r="AJ47" s="147"/>
      <c r="AK47" s="147"/>
      <c r="AL47" s="147"/>
      <c r="AM47" s="148"/>
      <c r="AN47" s="149" t="s">
        <v>48</v>
      </c>
      <c r="AO47" s="149" t="s">
        <v>49</v>
      </c>
      <c r="AP47" s="149" t="s">
        <v>50</v>
      </c>
      <c r="AQ47" s="126" t="s">
        <v>51</v>
      </c>
      <c r="AR47" s="126" t="s">
        <v>52</v>
      </c>
      <c r="AS47" s="126" t="s">
        <v>53</v>
      </c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</row>
    <row r="48" spans="1:63" s="17" customFormat="1" ht="24.95" customHeight="1" x14ac:dyDescent="0.2">
      <c r="A48" s="172"/>
      <c r="B48" s="173"/>
      <c r="C48" s="174"/>
      <c r="D48" s="165"/>
      <c r="E48" s="142"/>
      <c r="F48" s="136"/>
      <c r="G48" s="128"/>
      <c r="H48" s="133"/>
      <c r="I48" s="128"/>
      <c r="J48" s="128"/>
      <c r="K48" s="133"/>
      <c r="L48" s="133"/>
      <c r="M48" s="133"/>
      <c r="N48" s="133"/>
      <c r="O48" s="133"/>
      <c r="P48" s="133"/>
      <c r="Q48" s="133"/>
      <c r="R48" s="128"/>
      <c r="S48" s="128"/>
      <c r="T48" s="128"/>
      <c r="U48" s="128"/>
      <c r="V48" s="128"/>
      <c r="W48" s="128"/>
      <c r="X48" s="128"/>
      <c r="Y48" s="142"/>
      <c r="Z48" s="142"/>
      <c r="AA48" s="127" t="s">
        <v>54</v>
      </c>
      <c r="AB48" s="127" t="s">
        <v>55</v>
      </c>
      <c r="AC48" s="142"/>
      <c r="AD48" s="142"/>
      <c r="AE48" s="142"/>
      <c r="AF48" s="142"/>
      <c r="AG48" s="145"/>
      <c r="AH48" s="130" t="s">
        <v>56</v>
      </c>
      <c r="AI48" s="130"/>
      <c r="AJ48" s="130"/>
      <c r="AK48" s="131" t="s">
        <v>57</v>
      </c>
      <c r="AL48" s="131"/>
      <c r="AM48" s="131"/>
      <c r="AN48" s="149"/>
      <c r="AO48" s="149"/>
      <c r="AP48" s="149"/>
      <c r="AQ48" s="126"/>
      <c r="AR48" s="126"/>
      <c r="AS48" s="126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</row>
    <row r="49" spans="1:58" s="17" customFormat="1" ht="24.95" customHeight="1" x14ac:dyDescent="0.2">
      <c r="A49" s="172"/>
      <c r="B49" s="173"/>
      <c r="C49" s="174"/>
      <c r="D49" s="165"/>
      <c r="E49" s="142"/>
      <c r="F49" s="136"/>
      <c r="G49" s="128"/>
      <c r="H49" s="133"/>
      <c r="I49" s="128"/>
      <c r="J49" s="128"/>
      <c r="K49" s="133"/>
      <c r="L49" s="133"/>
      <c r="M49" s="133"/>
      <c r="N49" s="133"/>
      <c r="O49" s="133"/>
      <c r="P49" s="133"/>
      <c r="Q49" s="133"/>
      <c r="R49" s="128"/>
      <c r="S49" s="128"/>
      <c r="T49" s="128"/>
      <c r="U49" s="128"/>
      <c r="V49" s="128"/>
      <c r="W49" s="128"/>
      <c r="X49" s="128"/>
      <c r="Y49" s="142"/>
      <c r="Z49" s="142"/>
      <c r="AA49" s="128"/>
      <c r="AB49" s="128"/>
      <c r="AC49" s="142"/>
      <c r="AD49" s="142"/>
      <c r="AE49" s="142"/>
      <c r="AF49" s="142"/>
      <c r="AG49" s="145"/>
      <c r="AH49" s="132" t="s">
        <v>58</v>
      </c>
      <c r="AI49" s="132" t="s">
        <v>59</v>
      </c>
      <c r="AJ49" s="135" t="s">
        <v>60</v>
      </c>
      <c r="AK49" s="135" t="s">
        <v>58</v>
      </c>
      <c r="AL49" s="138" t="s">
        <v>61</v>
      </c>
      <c r="AM49" s="141" t="s">
        <v>60</v>
      </c>
      <c r="AN49" s="149"/>
      <c r="AO49" s="149"/>
      <c r="AP49" s="149"/>
      <c r="AQ49" s="126"/>
      <c r="AR49" s="126"/>
      <c r="AS49" s="126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</row>
    <row r="50" spans="1:58" s="17" customFormat="1" ht="24.95" customHeight="1" x14ac:dyDescent="0.2">
      <c r="A50" s="172"/>
      <c r="B50" s="173"/>
      <c r="C50" s="174"/>
      <c r="D50" s="165"/>
      <c r="E50" s="142"/>
      <c r="F50" s="136"/>
      <c r="G50" s="128"/>
      <c r="H50" s="133"/>
      <c r="I50" s="128"/>
      <c r="J50" s="128"/>
      <c r="K50" s="133"/>
      <c r="L50" s="133"/>
      <c r="M50" s="133"/>
      <c r="N50" s="133"/>
      <c r="O50" s="133"/>
      <c r="P50" s="133"/>
      <c r="Q50" s="133"/>
      <c r="R50" s="128"/>
      <c r="S50" s="128"/>
      <c r="T50" s="128"/>
      <c r="U50" s="128"/>
      <c r="V50" s="128"/>
      <c r="W50" s="128"/>
      <c r="X50" s="128"/>
      <c r="Y50" s="142"/>
      <c r="Z50" s="142"/>
      <c r="AA50" s="128"/>
      <c r="AB50" s="128"/>
      <c r="AC50" s="142"/>
      <c r="AD50" s="142"/>
      <c r="AE50" s="142"/>
      <c r="AF50" s="142"/>
      <c r="AG50" s="145"/>
      <c r="AH50" s="133"/>
      <c r="AI50" s="133"/>
      <c r="AJ50" s="136"/>
      <c r="AK50" s="136"/>
      <c r="AL50" s="139"/>
      <c r="AM50" s="142"/>
      <c r="AN50" s="149"/>
      <c r="AO50" s="149"/>
      <c r="AP50" s="149"/>
      <c r="AQ50" s="126"/>
      <c r="AR50" s="126"/>
      <c r="AS50" s="126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</row>
    <row r="51" spans="1:58" s="17" customFormat="1" ht="67.5" customHeight="1" x14ac:dyDescent="0.2">
      <c r="A51" s="175"/>
      <c r="B51" s="176"/>
      <c r="C51" s="177"/>
      <c r="D51" s="166"/>
      <c r="E51" s="143"/>
      <c r="F51" s="137"/>
      <c r="G51" s="129"/>
      <c r="H51" s="134"/>
      <c r="I51" s="129"/>
      <c r="J51" s="129"/>
      <c r="K51" s="134"/>
      <c r="L51" s="134"/>
      <c r="M51" s="134"/>
      <c r="N51" s="134"/>
      <c r="O51" s="134"/>
      <c r="P51" s="134"/>
      <c r="Q51" s="134"/>
      <c r="R51" s="129"/>
      <c r="S51" s="129"/>
      <c r="T51" s="129"/>
      <c r="U51" s="129"/>
      <c r="V51" s="129"/>
      <c r="W51" s="129"/>
      <c r="X51" s="129"/>
      <c r="Y51" s="143"/>
      <c r="Z51" s="143"/>
      <c r="AA51" s="129"/>
      <c r="AB51" s="129"/>
      <c r="AC51" s="143"/>
      <c r="AD51" s="143"/>
      <c r="AE51" s="143"/>
      <c r="AF51" s="143"/>
      <c r="AG51" s="146"/>
      <c r="AH51" s="134"/>
      <c r="AI51" s="134"/>
      <c r="AJ51" s="137"/>
      <c r="AK51" s="137"/>
      <c r="AL51" s="140"/>
      <c r="AM51" s="143"/>
      <c r="AN51" s="149"/>
      <c r="AO51" s="149"/>
      <c r="AP51" s="149"/>
      <c r="AQ51" s="126"/>
      <c r="AR51" s="126"/>
      <c r="AS51" s="126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</row>
    <row r="52" spans="1:58" s="6" customFormat="1" ht="24.75" customHeight="1" x14ac:dyDescent="0.2">
      <c r="A52" s="181"/>
      <c r="B52" s="182"/>
      <c r="C52" s="183"/>
      <c r="D52" s="105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7"/>
      <c r="AY52" s="106"/>
      <c r="AZ52" s="106"/>
      <c r="BA52" s="108"/>
      <c r="BB52" s="108"/>
      <c r="BC52" s="107"/>
      <c r="BD52" s="109"/>
      <c r="BE52" s="9"/>
    </row>
    <row r="53" spans="1:58" s="7" customFormat="1" ht="24" customHeight="1" x14ac:dyDescent="0.2">
      <c r="A53" s="184" t="s">
        <v>88</v>
      </c>
      <c r="B53" s="180"/>
      <c r="C53" s="185"/>
      <c r="D53" s="110">
        <f>SUM(D54)</f>
        <v>7203</v>
      </c>
      <c r="E53" s="22">
        <f t="shared" ref="E53:AZ53" si="13">SUM(E54)</f>
        <v>1747</v>
      </c>
      <c r="F53" s="22">
        <f t="shared" si="13"/>
        <v>1747</v>
      </c>
      <c r="G53" s="22">
        <f t="shared" si="13"/>
        <v>0</v>
      </c>
      <c r="H53" s="22">
        <f t="shared" si="13"/>
        <v>1702</v>
      </c>
      <c r="I53" s="22">
        <f t="shared" si="13"/>
        <v>19</v>
      </c>
      <c r="J53" s="22">
        <f t="shared" si="13"/>
        <v>3</v>
      </c>
      <c r="K53" s="22">
        <f t="shared" si="13"/>
        <v>11</v>
      </c>
      <c r="L53" s="22">
        <f t="shared" si="13"/>
        <v>11</v>
      </c>
      <c r="M53" s="22">
        <f t="shared" si="13"/>
        <v>0</v>
      </c>
      <c r="N53" s="22">
        <f t="shared" si="13"/>
        <v>1</v>
      </c>
      <c r="O53" s="22">
        <f t="shared" si="13"/>
        <v>0</v>
      </c>
      <c r="P53" s="22">
        <f t="shared" si="13"/>
        <v>0</v>
      </c>
      <c r="Q53" s="22">
        <f t="shared" si="13"/>
        <v>0</v>
      </c>
      <c r="R53" s="22">
        <f t="shared" si="13"/>
        <v>0</v>
      </c>
      <c r="S53" s="22">
        <f t="shared" si="13"/>
        <v>0</v>
      </c>
      <c r="T53" s="22">
        <f t="shared" si="13"/>
        <v>0</v>
      </c>
      <c r="U53" s="22">
        <f t="shared" si="13"/>
        <v>1702</v>
      </c>
      <c r="V53" s="22">
        <f t="shared" si="13"/>
        <v>19</v>
      </c>
      <c r="W53" s="22">
        <f t="shared" si="13"/>
        <v>26</v>
      </c>
      <c r="X53" s="22">
        <f t="shared" si="13"/>
        <v>0</v>
      </c>
      <c r="Y53" s="22">
        <f t="shared" si="13"/>
        <v>45</v>
      </c>
      <c r="Z53" s="22">
        <f t="shared" si="13"/>
        <v>44</v>
      </c>
      <c r="AA53" s="22">
        <f t="shared" si="13"/>
        <v>14</v>
      </c>
      <c r="AB53" s="22">
        <f t="shared" si="13"/>
        <v>6</v>
      </c>
      <c r="AC53" s="22">
        <f t="shared" si="13"/>
        <v>5</v>
      </c>
      <c r="AD53" s="22">
        <f t="shared" si="13"/>
        <v>25</v>
      </c>
      <c r="AE53" s="22">
        <f t="shared" si="13"/>
        <v>28</v>
      </c>
      <c r="AF53" s="22">
        <f t="shared" si="13"/>
        <v>10</v>
      </c>
      <c r="AG53" s="22">
        <f t="shared" si="13"/>
        <v>0</v>
      </c>
      <c r="AH53" s="22">
        <f t="shared" si="13"/>
        <v>0</v>
      </c>
      <c r="AI53" s="22">
        <f t="shared" si="13"/>
        <v>0</v>
      </c>
      <c r="AJ53" s="22">
        <f t="shared" si="13"/>
        <v>0</v>
      </c>
      <c r="AK53" s="22">
        <f t="shared" si="13"/>
        <v>0</v>
      </c>
      <c r="AL53" s="22">
        <f t="shared" si="13"/>
        <v>0</v>
      </c>
      <c r="AM53" s="22">
        <f t="shared" si="13"/>
        <v>0</v>
      </c>
      <c r="AN53" s="22">
        <f t="shared" si="13"/>
        <v>0</v>
      </c>
      <c r="AO53" s="22">
        <f t="shared" si="13"/>
        <v>0</v>
      </c>
      <c r="AP53" s="22">
        <f t="shared" si="13"/>
        <v>0</v>
      </c>
      <c r="AQ53" s="22">
        <f t="shared" si="13"/>
        <v>2</v>
      </c>
      <c r="AR53" s="22">
        <f t="shared" si="13"/>
        <v>12</v>
      </c>
      <c r="AS53" s="22">
        <f t="shared" si="13"/>
        <v>12</v>
      </c>
      <c r="AT53" s="22">
        <f t="shared" si="13"/>
        <v>0</v>
      </c>
      <c r="AU53" s="22">
        <f t="shared" si="13"/>
        <v>10</v>
      </c>
      <c r="AV53" s="22">
        <f t="shared" si="13"/>
        <v>1</v>
      </c>
      <c r="AW53" s="22">
        <f t="shared" si="13"/>
        <v>0</v>
      </c>
      <c r="AX53" s="23">
        <f t="shared" si="2"/>
        <v>50.812161599333614</v>
      </c>
      <c r="AY53" s="22">
        <f t="shared" si="13"/>
        <v>1985</v>
      </c>
      <c r="AZ53" s="22">
        <f t="shared" si="13"/>
        <v>72</v>
      </c>
      <c r="BA53" s="24">
        <f t="shared" si="3"/>
        <v>2.5758443045220378</v>
      </c>
      <c r="BB53" s="25">
        <f t="shared" si="4"/>
        <v>97.777777777777771</v>
      </c>
      <c r="BC53" s="23">
        <f t="shared" si="5"/>
        <v>0</v>
      </c>
      <c r="BD53" s="111">
        <f t="shared" si="6"/>
        <v>0</v>
      </c>
      <c r="BE53" s="10"/>
    </row>
    <row r="54" spans="1:58" s="6" customFormat="1" ht="24.75" customHeight="1" x14ac:dyDescent="0.2">
      <c r="A54" s="186" t="s">
        <v>89</v>
      </c>
      <c r="B54" s="178"/>
      <c r="C54" s="187"/>
      <c r="D54" s="112">
        <v>7203</v>
      </c>
      <c r="E54" s="27">
        <v>1747</v>
      </c>
      <c r="F54" s="27">
        <v>1747</v>
      </c>
      <c r="G54" s="27">
        <v>0</v>
      </c>
      <c r="H54" s="27">
        <v>1702</v>
      </c>
      <c r="I54" s="27">
        <v>19</v>
      </c>
      <c r="J54" s="27">
        <v>3</v>
      </c>
      <c r="K54" s="27">
        <v>11</v>
      </c>
      <c r="L54" s="27">
        <v>11</v>
      </c>
      <c r="M54" s="27">
        <v>0</v>
      </c>
      <c r="N54" s="27">
        <v>1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1702</v>
      </c>
      <c r="V54" s="27">
        <v>19</v>
      </c>
      <c r="W54" s="27">
        <v>26</v>
      </c>
      <c r="X54" s="27">
        <v>0</v>
      </c>
      <c r="Y54" s="27">
        <v>45</v>
      </c>
      <c r="Z54" s="27">
        <v>44</v>
      </c>
      <c r="AA54" s="27">
        <v>14</v>
      </c>
      <c r="AB54" s="27">
        <v>6</v>
      </c>
      <c r="AC54" s="27">
        <v>5</v>
      </c>
      <c r="AD54" s="27">
        <v>25</v>
      </c>
      <c r="AE54" s="27">
        <v>28</v>
      </c>
      <c r="AF54" s="27">
        <v>10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0</v>
      </c>
      <c r="AO54" s="27">
        <v>0</v>
      </c>
      <c r="AP54" s="27">
        <v>0</v>
      </c>
      <c r="AQ54" s="27">
        <v>2</v>
      </c>
      <c r="AR54" s="27">
        <v>12</v>
      </c>
      <c r="AS54" s="27">
        <v>12</v>
      </c>
      <c r="AT54" s="27">
        <v>0</v>
      </c>
      <c r="AU54" s="27">
        <v>10</v>
      </c>
      <c r="AV54" s="27">
        <v>1</v>
      </c>
      <c r="AW54" s="27">
        <v>0</v>
      </c>
      <c r="AX54" s="28">
        <f t="shared" si="2"/>
        <v>50.812161599333614</v>
      </c>
      <c r="AY54" s="27">
        <v>1985</v>
      </c>
      <c r="AZ54" s="27">
        <v>72</v>
      </c>
      <c r="BA54" s="31">
        <f t="shared" si="3"/>
        <v>2.5758443045220378</v>
      </c>
      <c r="BB54" s="32">
        <f t="shared" si="4"/>
        <v>97.777777777777771</v>
      </c>
      <c r="BC54" s="28">
        <f t="shared" si="5"/>
        <v>0</v>
      </c>
      <c r="BD54" s="113">
        <f t="shared" si="6"/>
        <v>0</v>
      </c>
      <c r="BE54" s="9"/>
      <c r="BF54" s="11" t="e">
        <f>#REF!</f>
        <v>#REF!</v>
      </c>
    </row>
    <row r="55" spans="1:58" s="6" customFormat="1" ht="24.75" customHeight="1" x14ac:dyDescent="0.2">
      <c r="A55" s="186"/>
      <c r="B55" s="178"/>
      <c r="C55" s="187"/>
      <c r="D55" s="112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8"/>
      <c r="AY55" s="27"/>
      <c r="AZ55" s="27"/>
      <c r="BA55" s="29"/>
      <c r="BB55" s="29"/>
      <c r="BC55" s="28"/>
      <c r="BD55" s="113"/>
      <c r="BE55" s="9"/>
    </row>
    <row r="56" spans="1:58" s="7" customFormat="1" ht="24" customHeight="1" x14ac:dyDescent="0.2">
      <c r="A56" s="184" t="s">
        <v>90</v>
      </c>
      <c r="B56" s="180"/>
      <c r="C56" s="185"/>
      <c r="D56" s="110">
        <f>SUM(D57:D58)</f>
        <v>12844</v>
      </c>
      <c r="E56" s="22">
        <f t="shared" ref="E56:AZ56" si="14">SUM(E57:E58)</f>
        <v>2552</v>
      </c>
      <c r="F56" s="22">
        <f t="shared" si="14"/>
        <v>2552</v>
      </c>
      <c r="G56" s="22">
        <f t="shared" si="14"/>
        <v>1</v>
      </c>
      <c r="H56" s="22">
        <f t="shared" si="14"/>
        <v>2505</v>
      </c>
      <c r="I56" s="22">
        <f t="shared" si="14"/>
        <v>9</v>
      </c>
      <c r="J56" s="22">
        <f t="shared" si="14"/>
        <v>4</v>
      </c>
      <c r="K56" s="22">
        <f t="shared" si="14"/>
        <v>19</v>
      </c>
      <c r="L56" s="22">
        <f t="shared" si="14"/>
        <v>11</v>
      </c>
      <c r="M56" s="22">
        <f t="shared" si="14"/>
        <v>1</v>
      </c>
      <c r="N56" s="22">
        <f t="shared" si="14"/>
        <v>1</v>
      </c>
      <c r="O56" s="22">
        <f t="shared" si="14"/>
        <v>0</v>
      </c>
      <c r="P56" s="22">
        <f t="shared" si="14"/>
        <v>0</v>
      </c>
      <c r="Q56" s="22">
        <f t="shared" si="14"/>
        <v>0</v>
      </c>
      <c r="R56" s="22">
        <f t="shared" si="14"/>
        <v>2</v>
      </c>
      <c r="S56" s="22">
        <f t="shared" si="14"/>
        <v>0</v>
      </c>
      <c r="T56" s="22">
        <f t="shared" si="14"/>
        <v>0</v>
      </c>
      <c r="U56" s="22">
        <f t="shared" si="14"/>
        <v>2505</v>
      </c>
      <c r="V56" s="22">
        <f t="shared" si="14"/>
        <v>9</v>
      </c>
      <c r="W56" s="22">
        <f t="shared" si="14"/>
        <v>36</v>
      </c>
      <c r="X56" s="22">
        <f t="shared" si="14"/>
        <v>2</v>
      </c>
      <c r="Y56" s="22">
        <f t="shared" si="14"/>
        <v>47</v>
      </c>
      <c r="Z56" s="22">
        <f t="shared" si="14"/>
        <v>40</v>
      </c>
      <c r="AA56" s="22">
        <f t="shared" si="14"/>
        <v>6</v>
      </c>
      <c r="AB56" s="22">
        <f t="shared" si="14"/>
        <v>5</v>
      </c>
      <c r="AC56" s="22">
        <f t="shared" si="14"/>
        <v>6</v>
      </c>
      <c r="AD56" s="22">
        <f t="shared" si="14"/>
        <v>31</v>
      </c>
      <c r="AE56" s="22">
        <f t="shared" si="14"/>
        <v>20</v>
      </c>
      <c r="AF56" s="22">
        <f t="shared" si="14"/>
        <v>13</v>
      </c>
      <c r="AG56" s="22">
        <f t="shared" si="14"/>
        <v>2</v>
      </c>
      <c r="AH56" s="22">
        <f t="shared" si="14"/>
        <v>1</v>
      </c>
      <c r="AI56" s="22">
        <f t="shared" si="14"/>
        <v>0</v>
      </c>
      <c r="AJ56" s="22">
        <f t="shared" si="14"/>
        <v>1</v>
      </c>
      <c r="AK56" s="22">
        <f t="shared" si="14"/>
        <v>0</v>
      </c>
      <c r="AL56" s="22">
        <f t="shared" si="14"/>
        <v>0</v>
      </c>
      <c r="AM56" s="22">
        <f t="shared" si="14"/>
        <v>0</v>
      </c>
      <c r="AN56" s="22">
        <f t="shared" si="14"/>
        <v>0</v>
      </c>
      <c r="AO56" s="22">
        <f t="shared" si="14"/>
        <v>0</v>
      </c>
      <c r="AP56" s="22">
        <f t="shared" si="14"/>
        <v>0</v>
      </c>
      <c r="AQ56" s="22">
        <f t="shared" si="14"/>
        <v>3</v>
      </c>
      <c r="AR56" s="22">
        <f t="shared" si="14"/>
        <v>11</v>
      </c>
      <c r="AS56" s="22">
        <f t="shared" si="14"/>
        <v>8</v>
      </c>
      <c r="AT56" s="22">
        <f t="shared" si="14"/>
        <v>0</v>
      </c>
      <c r="AU56" s="22">
        <f t="shared" si="14"/>
        <v>3</v>
      </c>
      <c r="AV56" s="22">
        <f t="shared" si="14"/>
        <v>7</v>
      </c>
      <c r="AW56" s="22">
        <f t="shared" si="14"/>
        <v>0</v>
      </c>
      <c r="AX56" s="23">
        <f t="shared" si="2"/>
        <v>41.72376206789162</v>
      </c>
      <c r="AY56" s="22">
        <f t="shared" si="14"/>
        <v>2807</v>
      </c>
      <c r="AZ56" s="22">
        <f t="shared" si="14"/>
        <v>0</v>
      </c>
      <c r="BA56" s="24">
        <f t="shared" si="3"/>
        <v>1.8416927899686522</v>
      </c>
      <c r="BB56" s="25">
        <f t="shared" si="4"/>
        <v>85.106382978723403</v>
      </c>
      <c r="BC56" s="23">
        <f t="shared" si="5"/>
        <v>78.369905956112845</v>
      </c>
      <c r="BD56" s="111">
        <f t="shared" si="6"/>
        <v>4.2553191489361701</v>
      </c>
      <c r="BE56" s="10"/>
    </row>
    <row r="57" spans="1:58" s="6" customFormat="1" ht="24.75" customHeight="1" x14ac:dyDescent="0.2">
      <c r="A57" s="186" t="s">
        <v>91</v>
      </c>
      <c r="B57" s="178"/>
      <c r="C57" s="187"/>
      <c r="D57" s="112">
        <v>11529</v>
      </c>
      <c r="E57" s="27">
        <v>2240</v>
      </c>
      <c r="F57" s="27">
        <v>2240</v>
      </c>
      <c r="G57" s="27">
        <v>0</v>
      </c>
      <c r="H57" s="27">
        <v>2199</v>
      </c>
      <c r="I57" s="27">
        <v>6</v>
      </c>
      <c r="J57" s="27">
        <v>3</v>
      </c>
      <c r="K57" s="27">
        <v>18</v>
      </c>
      <c r="L57" s="27">
        <v>11</v>
      </c>
      <c r="M57" s="27">
        <v>1</v>
      </c>
      <c r="N57" s="27">
        <v>1</v>
      </c>
      <c r="O57" s="27">
        <v>0</v>
      </c>
      <c r="P57" s="27">
        <v>0</v>
      </c>
      <c r="Q57" s="27">
        <v>0</v>
      </c>
      <c r="R57" s="27">
        <v>1</v>
      </c>
      <c r="S57" s="27">
        <v>0</v>
      </c>
      <c r="T57" s="27">
        <v>0</v>
      </c>
      <c r="U57" s="27">
        <v>2199</v>
      </c>
      <c r="V57" s="27">
        <v>6</v>
      </c>
      <c r="W57" s="27">
        <v>34</v>
      </c>
      <c r="X57" s="27">
        <v>1</v>
      </c>
      <c r="Y57" s="27">
        <v>41</v>
      </c>
      <c r="Z57" s="27">
        <v>35</v>
      </c>
      <c r="AA57" s="27">
        <v>5</v>
      </c>
      <c r="AB57" s="27">
        <v>4</v>
      </c>
      <c r="AC57" s="27">
        <v>4</v>
      </c>
      <c r="AD57" s="27">
        <v>30</v>
      </c>
      <c r="AE57" s="27">
        <v>19</v>
      </c>
      <c r="AF57" s="27">
        <v>11</v>
      </c>
      <c r="AG57" s="27">
        <v>2</v>
      </c>
      <c r="AH57" s="27">
        <v>1</v>
      </c>
      <c r="AI57" s="27">
        <v>0</v>
      </c>
      <c r="AJ57" s="27">
        <v>1</v>
      </c>
      <c r="AK57" s="27">
        <v>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3</v>
      </c>
      <c r="AR57" s="27">
        <v>9</v>
      </c>
      <c r="AS57" s="27">
        <v>7</v>
      </c>
      <c r="AT57" s="27">
        <v>0</v>
      </c>
      <c r="AU57" s="27">
        <v>3</v>
      </c>
      <c r="AV57" s="27">
        <v>6</v>
      </c>
      <c r="AW57" s="27">
        <v>0</v>
      </c>
      <c r="AX57" s="28">
        <f t="shared" si="2"/>
        <v>41.885679590597618</v>
      </c>
      <c r="AY57" s="27">
        <v>2589</v>
      </c>
      <c r="AZ57" s="27">
        <v>0</v>
      </c>
      <c r="BA57" s="31">
        <f t="shared" si="3"/>
        <v>1.830357142857143</v>
      </c>
      <c r="BB57" s="32">
        <f t="shared" si="4"/>
        <v>85.365853658536594</v>
      </c>
      <c r="BC57" s="28">
        <f t="shared" si="5"/>
        <v>89.285714285714278</v>
      </c>
      <c r="BD57" s="113">
        <f t="shared" si="6"/>
        <v>4.8780487804878048</v>
      </c>
      <c r="BE57" s="9"/>
      <c r="BF57" s="11" t="e">
        <f>#REF!</f>
        <v>#REF!</v>
      </c>
    </row>
    <row r="58" spans="1:58" s="6" customFormat="1" ht="24.75" customHeight="1" x14ac:dyDescent="0.2">
      <c r="A58" s="186" t="s">
        <v>92</v>
      </c>
      <c r="B58" s="178"/>
      <c r="C58" s="187"/>
      <c r="D58" s="112">
        <v>1315</v>
      </c>
      <c r="E58" s="27">
        <v>312</v>
      </c>
      <c r="F58" s="27">
        <v>312</v>
      </c>
      <c r="G58" s="27">
        <v>1</v>
      </c>
      <c r="H58" s="27">
        <v>306</v>
      </c>
      <c r="I58" s="27">
        <v>3</v>
      </c>
      <c r="J58" s="27">
        <v>1</v>
      </c>
      <c r="K58" s="27">
        <v>1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1</v>
      </c>
      <c r="S58" s="27">
        <v>0</v>
      </c>
      <c r="T58" s="27">
        <v>0</v>
      </c>
      <c r="U58" s="27">
        <v>306</v>
      </c>
      <c r="V58" s="27">
        <v>3</v>
      </c>
      <c r="W58" s="27">
        <v>2</v>
      </c>
      <c r="X58" s="27">
        <v>1</v>
      </c>
      <c r="Y58" s="27">
        <v>6</v>
      </c>
      <c r="Z58" s="27">
        <v>5</v>
      </c>
      <c r="AA58" s="27">
        <v>1</v>
      </c>
      <c r="AB58" s="27">
        <v>1</v>
      </c>
      <c r="AC58" s="27">
        <v>2</v>
      </c>
      <c r="AD58" s="27">
        <v>1</v>
      </c>
      <c r="AE58" s="27">
        <v>1</v>
      </c>
      <c r="AF58" s="27">
        <v>2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2</v>
      </c>
      <c r="AS58" s="27">
        <v>1</v>
      </c>
      <c r="AT58" s="27">
        <v>0</v>
      </c>
      <c r="AU58" s="27">
        <v>0</v>
      </c>
      <c r="AV58" s="27">
        <v>1</v>
      </c>
      <c r="AW58" s="27">
        <v>0</v>
      </c>
      <c r="AX58" s="28">
        <f t="shared" si="2"/>
        <v>40.304182509505701</v>
      </c>
      <c r="AY58" s="27">
        <v>218</v>
      </c>
      <c r="AZ58" s="27">
        <v>0</v>
      </c>
      <c r="BA58" s="31">
        <f t="shared" si="3"/>
        <v>1.9230769230769229</v>
      </c>
      <c r="BB58" s="32">
        <f t="shared" si="4"/>
        <v>83.333333333333343</v>
      </c>
      <c r="BC58" s="28">
        <f t="shared" si="5"/>
        <v>0</v>
      </c>
      <c r="BD58" s="113">
        <f t="shared" si="6"/>
        <v>0</v>
      </c>
      <c r="BE58" s="9"/>
    </row>
    <row r="59" spans="1:58" s="6" customFormat="1" ht="24.75" customHeight="1" x14ac:dyDescent="0.2">
      <c r="A59" s="186"/>
      <c r="B59" s="178"/>
      <c r="C59" s="187"/>
      <c r="D59" s="112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8"/>
      <c r="AY59" s="27"/>
      <c r="AZ59" s="27"/>
      <c r="BA59" s="29"/>
      <c r="BB59" s="29"/>
      <c r="BC59" s="28"/>
      <c r="BD59" s="113"/>
      <c r="BE59" s="9"/>
    </row>
    <row r="60" spans="1:58" s="7" customFormat="1" ht="24" customHeight="1" x14ac:dyDescent="0.2">
      <c r="A60" s="184" t="s">
        <v>93</v>
      </c>
      <c r="B60" s="180"/>
      <c r="C60" s="185"/>
      <c r="D60" s="110">
        <f>SUM(D61:D62)</f>
        <v>21593</v>
      </c>
      <c r="E60" s="22">
        <f t="shared" ref="E60:AZ60" si="15">SUM(E61:E62)</f>
        <v>2210</v>
      </c>
      <c r="F60" s="22">
        <f t="shared" si="15"/>
        <v>2210</v>
      </c>
      <c r="G60" s="22">
        <f t="shared" si="15"/>
        <v>0</v>
      </c>
      <c r="H60" s="22">
        <f t="shared" si="15"/>
        <v>2180</v>
      </c>
      <c r="I60" s="22">
        <f t="shared" si="15"/>
        <v>10</v>
      </c>
      <c r="J60" s="22">
        <f t="shared" si="15"/>
        <v>2</v>
      </c>
      <c r="K60" s="22">
        <f t="shared" si="15"/>
        <v>11</v>
      </c>
      <c r="L60" s="22">
        <f t="shared" si="15"/>
        <v>6</v>
      </c>
      <c r="M60" s="22">
        <f t="shared" si="15"/>
        <v>0</v>
      </c>
      <c r="N60" s="22">
        <f t="shared" si="15"/>
        <v>0</v>
      </c>
      <c r="O60" s="22">
        <f t="shared" si="15"/>
        <v>0</v>
      </c>
      <c r="P60" s="22">
        <f t="shared" si="15"/>
        <v>1</v>
      </c>
      <c r="Q60" s="22">
        <f t="shared" si="15"/>
        <v>0</v>
      </c>
      <c r="R60" s="22">
        <f t="shared" si="15"/>
        <v>0</v>
      </c>
      <c r="S60" s="22">
        <f t="shared" si="15"/>
        <v>0</v>
      </c>
      <c r="T60" s="22">
        <f t="shared" si="15"/>
        <v>1</v>
      </c>
      <c r="U60" s="22">
        <f t="shared" si="15"/>
        <v>2180</v>
      </c>
      <c r="V60" s="22">
        <f t="shared" si="15"/>
        <v>11</v>
      </c>
      <c r="W60" s="22">
        <f t="shared" si="15"/>
        <v>19</v>
      </c>
      <c r="X60" s="22">
        <f t="shared" si="15"/>
        <v>0</v>
      </c>
      <c r="Y60" s="22">
        <f t="shared" si="15"/>
        <v>30</v>
      </c>
      <c r="Z60" s="22">
        <f t="shared" si="15"/>
        <v>28</v>
      </c>
      <c r="AA60" s="22">
        <f t="shared" si="15"/>
        <v>1</v>
      </c>
      <c r="AB60" s="22">
        <f t="shared" si="15"/>
        <v>4</v>
      </c>
      <c r="AC60" s="22">
        <f t="shared" si="15"/>
        <v>2</v>
      </c>
      <c r="AD60" s="22">
        <f t="shared" si="15"/>
        <v>19</v>
      </c>
      <c r="AE60" s="22">
        <f t="shared" si="15"/>
        <v>20</v>
      </c>
      <c r="AF60" s="22">
        <f t="shared" si="15"/>
        <v>6</v>
      </c>
      <c r="AG60" s="22">
        <f t="shared" si="15"/>
        <v>7</v>
      </c>
      <c r="AH60" s="22">
        <f t="shared" si="15"/>
        <v>5</v>
      </c>
      <c r="AI60" s="22">
        <f t="shared" si="15"/>
        <v>0</v>
      </c>
      <c r="AJ60" s="22">
        <f t="shared" si="15"/>
        <v>0</v>
      </c>
      <c r="AK60" s="22">
        <f t="shared" si="15"/>
        <v>1</v>
      </c>
      <c r="AL60" s="22">
        <f t="shared" si="15"/>
        <v>0</v>
      </c>
      <c r="AM60" s="22">
        <f t="shared" si="15"/>
        <v>1</v>
      </c>
      <c r="AN60" s="22">
        <f t="shared" si="15"/>
        <v>0</v>
      </c>
      <c r="AO60" s="22">
        <f t="shared" si="15"/>
        <v>0</v>
      </c>
      <c r="AP60" s="22">
        <f t="shared" si="15"/>
        <v>0</v>
      </c>
      <c r="AQ60" s="22">
        <f t="shared" si="15"/>
        <v>4</v>
      </c>
      <c r="AR60" s="22">
        <f t="shared" si="15"/>
        <v>3</v>
      </c>
      <c r="AS60" s="22">
        <f t="shared" si="15"/>
        <v>8</v>
      </c>
      <c r="AT60" s="22">
        <f t="shared" si="15"/>
        <v>0</v>
      </c>
      <c r="AU60" s="22">
        <f t="shared" si="15"/>
        <v>0</v>
      </c>
      <c r="AV60" s="22">
        <f t="shared" si="15"/>
        <v>2</v>
      </c>
      <c r="AW60" s="22">
        <f t="shared" si="15"/>
        <v>0</v>
      </c>
      <c r="AX60" s="23">
        <f t="shared" si="2"/>
        <v>22.048812115037279</v>
      </c>
      <c r="AY60" s="22">
        <f t="shared" si="15"/>
        <v>2560</v>
      </c>
      <c r="AZ60" s="22">
        <f t="shared" si="15"/>
        <v>9</v>
      </c>
      <c r="BA60" s="24">
        <f t="shared" si="3"/>
        <v>1.3574660633484161</v>
      </c>
      <c r="BB60" s="25">
        <f t="shared" si="4"/>
        <v>93.333333333333343</v>
      </c>
      <c r="BC60" s="23">
        <f t="shared" si="5"/>
        <v>316.74208144796381</v>
      </c>
      <c r="BD60" s="111">
        <f t="shared" si="6"/>
        <v>23.333333333333336</v>
      </c>
      <c r="BE60" s="10"/>
    </row>
    <row r="61" spans="1:58" s="6" customFormat="1" ht="24.75" customHeight="1" x14ac:dyDescent="0.2">
      <c r="A61" s="186" t="s">
        <v>94</v>
      </c>
      <c r="B61" s="178"/>
      <c r="C61" s="187"/>
      <c r="D61" s="112">
        <v>18776</v>
      </c>
      <c r="E61" s="27">
        <v>1953</v>
      </c>
      <c r="F61" s="27">
        <v>1953</v>
      </c>
      <c r="G61" s="27">
        <v>0</v>
      </c>
      <c r="H61" s="27">
        <v>1926</v>
      </c>
      <c r="I61" s="27">
        <v>9</v>
      </c>
      <c r="J61" s="27">
        <v>1</v>
      </c>
      <c r="K61" s="27">
        <v>11</v>
      </c>
      <c r="L61" s="27">
        <v>6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1926</v>
      </c>
      <c r="V61" s="27">
        <v>9</v>
      </c>
      <c r="W61" s="27">
        <v>18</v>
      </c>
      <c r="X61" s="27">
        <v>0</v>
      </c>
      <c r="Y61" s="27">
        <v>27</v>
      </c>
      <c r="Z61" s="27">
        <v>25</v>
      </c>
      <c r="AA61" s="27">
        <v>1</v>
      </c>
      <c r="AB61" s="27">
        <v>4</v>
      </c>
      <c r="AC61" s="27">
        <v>2</v>
      </c>
      <c r="AD61" s="27">
        <v>19</v>
      </c>
      <c r="AE61" s="27">
        <v>20</v>
      </c>
      <c r="AF61" s="27">
        <v>6</v>
      </c>
      <c r="AG61" s="27">
        <v>4</v>
      </c>
      <c r="AH61" s="27">
        <v>4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7">
        <v>0</v>
      </c>
      <c r="AO61" s="27">
        <v>0</v>
      </c>
      <c r="AP61" s="27">
        <v>0</v>
      </c>
      <c r="AQ61" s="27">
        <v>4</v>
      </c>
      <c r="AR61" s="27">
        <v>3</v>
      </c>
      <c r="AS61" s="27">
        <v>8</v>
      </c>
      <c r="AT61" s="27">
        <v>0</v>
      </c>
      <c r="AU61" s="27">
        <v>0</v>
      </c>
      <c r="AV61" s="27">
        <v>2</v>
      </c>
      <c r="AW61" s="27">
        <v>0</v>
      </c>
      <c r="AX61" s="28">
        <f t="shared" si="2"/>
        <v>22.310396250532595</v>
      </c>
      <c r="AY61" s="27">
        <v>2236</v>
      </c>
      <c r="AZ61" s="27">
        <v>0</v>
      </c>
      <c r="BA61" s="31">
        <f t="shared" si="3"/>
        <v>1.3824884792626728</v>
      </c>
      <c r="BB61" s="32">
        <f t="shared" si="4"/>
        <v>92.592592592592581</v>
      </c>
      <c r="BC61" s="28">
        <f t="shared" si="5"/>
        <v>204.81310803891449</v>
      </c>
      <c r="BD61" s="113">
        <f t="shared" si="6"/>
        <v>14.814814814814813</v>
      </c>
      <c r="BE61" s="9"/>
    </row>
    <row r="62" spans="1:58" s="6" customFormat="1" ht="24.75" customHeight="1" x14ac:dyDescent="0.2">
      <c r="A62" s="186" t="s">
        <v>95</v>
      </c>
      <c r="B62" s="178"/>
      <c r="C62" s="187"/>
      <c r="D62" s="112">
        <v>2817</v>
      </c>
      <c r="E62" s="27">
        <v>257</v>
      </c>
      <c r="F62" s="27">
        <v>257</v>
      </c>
      <c r="G62" s="27">
        <v>0</v>
      </c>
      <c r="H62" s="27">
        <v>254</v>
      </c>
      <c r="I62" s="27">
        <v>1</v>
      </c>
      <c r="J62" s="27">
        <v>1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1</v>
      </c>
      <c r="Q62" s="27">
        <v>0</v>
      </c>
      <c r="R62" s="27">
        <v>0</v>
      </c>
      <c r="S62" s="27">
        <v>0</v>
      </c>
      <c r="T62" s="27">
        <v>1</v>
      </c>
      <c r="U62" s="27">
        <v>254</v>
      </c>
      <c r="V62" s="27">
        <v>2</v>
      </c>
      <c r="W62" s="27">
        <v>1</v>
      </c>
      <c r="X62" s="27">
        <v>0</v>
      </c>
      <c r="Y62" s="27">
        <v>3</v>
      </c>
      <c r="Z62" s="27">
        <v>3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3</v>
      </c>
      <c r="AH62" s="27">
        <v>1</v>
      </c>
      <c r="AI62" s="27">
        <v>0</v>
      </c>
      <c r="AJ62" s="27">
        <v>0</v>
      </c>
      <c r="AK62" s="27">
        <v>1</v>
      </c>
      <c r="AL62" s="27">
        <v>0</v>
      </c>
      <c r="AM62" s="27">
        <v>1</v>
      </c>
      <c r="AN62" s="27">
        <v>0</v>
      </c>
      <c r="AO62" s="27">
        <v>0</v>
      </c>
      <c r="AP62" s="27">
        <v>0</v>
      </c>
      <c r="AQ62" s="27">
        <v>0</v>
      </c>
      <c r="AR62" s="27">
        <v>0</v>
      </c>
      <c r="AS62" s="27">
        <v>0</v>
      </c>
      <c r="AT62" s="27">
        <v>0</v>
      </c>
      <c r="AU62" s="27">
        <v>0</v>
      </c>
      <c r="AV62" s="27">
        <v>0</v>
      </c>
      <c r="AW62" s="27">
        <v>0</v>
      </c>
      <c r="AX62" s="28">
        <f t="shared" si="2"/>
        <v>20.305289314873978</v>
      </c>
      <c r="AY62" s="27">
        <v>324</v>
      </c>
      <c r="AZ62" s="27">
        <v>9</v>
      </c>
      <c r="BA62" s="31">
        <f t="shared" si="3"/>
        <v>1.1673151750972763</v>
      </c>
      <c r="BB62" s="32">
        <f t="shared" si="4"/>
        <v>100</v>
      </c>
      <c r="BC62" s="28">
        <f>(AG62+AO62)/E62*100000</f>
        <v>1167.3151750972763</v>
      </c>
      <c r="BD62" s="113">
        <f t="shared" si="6"/>
        <v>100</v>
      </c>
      <c r="BE62" s="9"/>
    </row>
    <row r="63" spans="1:58" s="6" customFormat="1" ht="24.75" customHeight="1" x14ac:dyDescent="0.2">
      <c r="A63" s="186"/>
      <c r="B63" s="178"/>
      <c r="C63" s="187"/>
      <c r="D63" s="112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8"/>
      <c r="AY63" s="27"/>
      <c r="AZ63" s="27"/>
      <c r="BA63" s="29"/>
      <c r="BB63" s="29"/>
      <c r="BC63" s="28"/>
      <c r="BD63" s="113"/>
      <c r="BE63" s="9"/>
    </row>
    <row r="64" spans="1:58" s="7" customFormat="1" ht="24" customHeight="1" x14ac:dyDescent="0.2">
      <c r="A64" s="184" t="s">
        <v>96</v>
      </c>
      <c r="B64" s="180"/>
      <c r="C64" s="185"/>
      <c r="D64" s="110">
        <f>SUM(D65:D66)</f>
        <v>22498</v>
      </c>
      <c r="E64" s="22">
        <f t="shared" ref="E64:AZ64" si="16">SUM(E65:E66)</f>
        <v>3415</v>
      </c>
      <c r="F64" s="22">
        <f t="shared" si="16"/>
        <v>3415</v>
      </c>
      <c r="G64" s="22">
        <f t="shared" si="16"/>
        <v>3</v>
      </c>
      <c r="H64" s="22">
        <f t="shared" si="16"/>
        <v>3340</v>
      </c>
      <c r="I64" s="22">
        <f t="shared" si="16"/>
        <v>31</v>
      </c>
      <c r="J64" s="22">
        <f t="shared" si="16"/>
        <v>5</v>
      </c>
      <c r="K64" s="22">
        <f t="shared" si="16"/>
        <v>20</v>
      </c>
      <c r="L64" s="22">
        <f t="shared" si="16"/>
        <v>15</v>
      </c>
      <c r="M64" s="22">
        <f t="shared" si="16"/>
        <v>1</v>
      </c>
      <c r="N64" s="22">
        <f t="shared" si="16"/>
        <v>2</v>
      </c>
      <c r="O64" s="22">
        <f t="shared" si="16"/>
        <v>0</v>
      </c>
      <c r="P64" s="22">
        <f t="shared" si="16"/>
        <v>0</v>
      </c>
      <c r="Q64" s="22">
        <f t="shared" si="16"/>
        <v>0</v>
      </c>
      <c r="R64" s="22">
        <f t="shared" si="16"/>
        <v>1</v>
      </c>
      <c r="S64" s="22">
        <f t="shared" si="16"/>
        <v>0</v>
      </c>
      <c r="T64" s="22">
        <f t="shared" si="16"/>
        <v>0</v>
      </c>
      <c r="U64" s="22">
        <f t="shared" si="16"/>
        <v>3340</v>
      </c>
      <c r="V64" s="22">
        <f t="shared" si="16"/>
        <v>31</v>
      </c>
      <c r="W64" s="22">
        <f t="shared" si="16"/>
        <v>43</v>
      </c>
      <c r="X64" s="22">
        <f t="shared" si="16"/>
        <v>1</v>
      </c>
      <c r="Y64" s="22">
        <f t="shared" si="16"/>
        <v>75</v>
      </c>
      <c r="Z64" s="22">
        <f t="shared" si="16"/>
        <v>68</v>
      </c>
      <c r="AA64" s="22">
        <f t="shared" si="16"/>
        <v>16</v>
      </c>
      <c r="AB64" s="22">
        <f t="shared" si="16"/>
        <v>9</v>
      </c>
      <c r="AC64" s="22">
        <f t="shared" si="16"/>
        <v>18</v>
      </c>
      <c r="AD64" s="22">
        <f t="shared" si="16"/>
        <v>43</v>
      </c>
      <c r="AE64" s="22">
        <f t="shared" si="16"/>
        <v>32</v>
      </c>
      <c r="AF64" s="22">
        <f t="shared" si="16"/>
        <v>26</v>
      </c>
      <c r="AG64" s="22">
        <f t="shared" si="16"/>
        <v>4</v>
      </c>
      <c r="AH64" s="22">
        <f t="shared" si="16"/>
        <v>4</v>
      </c>
      <c r="AI64" s="22">
        <f t="shared" si="16"/>
        <v>0</v>
      </c>
      <c r="AJ64" s="22">
        <f t="shared" si="16"/>
        <v>0</v>
      </c>
      <c r="AK64" s="22">
        <f t="shared" si="16"/>
        <v>0</v>
      </c>
      <c r="AL64" s="22">
        <f t="shared" si="16"/>
        <v>0</v>
      </c>
      <c r="AM64" s="22">
        <f t="shared" si="16"/>
        <v>0</v>
      </c>
      <c r="AN64" s="22">
        <f t="shared" si="16"/>
        <v>0</v>
      </c>
      <c r="AO64" s="22">
        <f t="shared" si="16"/>
        <v>0</v>
      </c>
      <c r="AP64" s="22">
        <f t="shared" si="16"/>
        <v>0</v>
      </c>
      <c r="AQ64" s="22">
        <f t="shared" si="16"/>
        <v>6</v>
      </c>
      <c r="AR64" s="22">
        <f t="shared" si="16"/>
        <v>8</v>
      </c>
      <c r="AS64" s="22">
        <f t="shared" si="16"/>
        <v>13</v>
      </c>
      <c r="AT64" s="22">
        <f t="shared" si="16"/>
        <v>0</v>
      </c>
      <c r="AU64" s="22">
        <f t="shared" si="16"/>
        <v>3</v>
      </c>
      <c r="AV64" s="22">
        <f t="shared" si="16"/>
        <v>7</v>
      </c>
      <c r="AW64" s="22">
        <f t="shared" si="16"/>
        <v>0</v>
      </c>
      <c r="AX64" s="23">
        <f t="shared" si="2"/>
        <v>27.326873499866657</v>
      </c>
      <c r="AY64" s="22">
        <f t="shared" si="16"/>
        <v>3420</v>
      </c>
      <c r="AZ64" s="22">
        <f t="shared" si="16"/>
        <v>687</v>
      </c>
      <c r="BA64" s="24">
        <f t="shared" si="3"/>
        <v>2.1961932650073206</v>
      </c>
      <c r="BB64" s="25">
        <f t="shared" si="4"/>
        <v>90.666666666666671</v>
      </c>
      <c r="BC64" s="23">
        <f t="shared" si="5"/>
        <v>117.13030746705709</v>
      </c>
      <c r="BD64" s="111">
        <f t="shared" si="6"/>
        <v>5.333333333333333</v>
      </c>
      <c r="BE64" s="10"/>
    </row>
    <row r="65" spans="1:64" s="6" customFormat="1" ht="24.75" customHeight="1" x14ac:dyDescent="0.2">
      <c r="A65" s="186" t="s">
        <v>97</v>
      </c>
      <c r="B65" s="178"/>
      <c r="C65" s="187"/>
      <c r="D65" s="112">
        <v>21684</v>
      </c>
      <c r="E65" s="27">
        <v>3260</v>
      </c>
      <c r="F65" s="27">
        <v>3260</v>
      </c>
      <c r="G65" s="27">
        <v>3</v>
      </c>
      <c r="H65" s="27">
        <v>3188</v>
      </c>
      <c r="I65" s="27">
        <v>31</v>
      </c>
      <c r="J65" s="27">
        <v>5</v>
      </c>
      <c r="K65" s="27">
        <v>17</v>
      </c>
      <c r="L65" s="27">
        <v>15</v>
      </c>
      <c r="M65" s="27">
        <v>1</v>
      </c>
      <c r="N65" s="27">
        <v>2</v>
      </c>
      <c r="O65" s="27">
        <v>0</v>
      </c>
      <c r="P65" s="27">
        <v>0</v>
      </c>
      <c r="Q65" s="27">
        <v>0</v>
      </c>
      <c r="R65" s="27">
        <v>1</v>
      </c>
      <c r="S65" s="27">
        <v>0</v>
      </c>
      <c r="T65" s="27">
        <v>0</v>
      </c>
      <c r="U65" s="27">
        <v>3188</v>
      </c>
      <c r="V65" s="27">
        <v>31</v>
      </c>
      <c r="W65" s="27">
        <v>40</v>
      </c>
      <c r="X65" s="27">
        <v>1</v>
      </c>
      <c r="Y65" s="27">
        <v>72</v>
      </c>
      <c r="Z65" s="27">
        <v>66</v>
      </c>
      <c r="AA65" s="27">
        <v>16</v>
      </c>
      <c r="AB65" s="27">
        <v>9</v>
      </c>
      <c r="AC65" s="27">
        <v>18</v>
      </c>
      <c r="AD65" s="27">
        <v>42</v>
      </c>
      <c r="AE65" s="27">
        <v>30</v>
      </c>
      <c r="AF65" s="27">
        <v>26</v>
      </c>
      <c r="AG65" s="27">
        <v>4</v>
      </c>
      <c r="AH65" s="27">
        <v>4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27">
        <v>0</v>
      </c>
      <c r="AP65" s="27">
        <v>0</v>
      </c>
      <c r="AQ65" s="27">
        <v>6</v>
      </c>
      <c r="AR65" s="27">
        <v>8</v>
      </c>
      <c r="AS65" s="27">
        <v>11</v>
      </c>
      <c r="AT65" s="27">
        <v>0</v>
      </c>
      <c r="AU65" s="27">
        <v>3</v>
      </c>
      <c r="AV65" s="27">
        <v>6</v>
      </c>
      <c r="AW65" s="27">
        <v>0</v>
      </c>
      <c r="AX65" s="28">
        <f t="shared" si="2"/>
        <v>26.941523704113632</v>
      </c>
      <c r="AY65" s="27">
        <v>3247</v>
      </c>
      <c r="AZ65" s="27">
        <v>665</v>
      </c>
      <c r="BA65" s="31">
        <f t="shared" si="3"/>
        <v>2.2085889570552144</v>
      </c>
      <c r="BB65" s="32">
        <f t="shared" si="4"/>
        <v>91.666666666666671</v>
      </c>
      <c r="BC65" s="28">
        <f t="shared" si="5"/>
        <v>122.69938650306749</v>
      </c>
      <c r="BD65" s="113">
        <f t="shared" si="6"/>
        <v>5.5555555555555554</v>
      </c>
      <c r="BE65" s="9"/>
    </row>
    <row r="66" spans="1:64" s="6" customFormat="1" ht="24.75" customHeight="1" x14ac:dyDescent="0.2">
      <c r="A66" s="186" t="s">
        <v>98</v>
      </c>
      <c r="B66" s="178"/>
      <c r="C66" s="187"/>
      <c r="D66" s="112">
        <v>814</v>
      </c>
      <c r="E66" s="27">
        <v>155</v>
      </c>
      <c r="F66" s="27">
        <v>155</v>
      </c>
      <c r="G66" s="27">
        <v>0</v>
      </c>
      <c r="H66" s="27">
        <v>152</v>
      </c>
      <c r="I66" s="27">
        <v>0</v>
      </c>
      <c r="J66" s="27">
        <v>0</v>
      </c>
      <c r="K66" s="27">
        <v>3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152</v>
      </c>
      <c r="V66" s="27">
        <v>0</v>
      </c>
      <c r="W66" s="27">
        <v>3</v>
      </c>
      <c r="X66" s="27">
        <v>0</v>
      </c>
      <c r="Y66" s="27">
        <v>3</v>
      </c>
      <c r="Z66" s="27">
        <v>2</v>
      </c>
      <c r="AA66" s="27">
        <v>0</v>
      </c>
      <c r="AB66" s="27">
        <v>0</v>
      </c>
      <c r="AC66" s="27">
        <v>0</v>
      </c>
      <c r="AD66" s="27">
        <v>1</v>
      </c>
      <c r="AE66" s="27">
        <v>2</v>
      </c>
      <c r="AF66" s="27">
        <v>0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7">
        <v>0</v>
      </c>
      <c r="AN66" s="27">
        <v>0</v>
      </c>
      <c r="AO66" s="27">
        <v>0</v>
      </c>
      <c r="AP66" s="27">
        <v>0</v>
      </c>
      <c r="AQ66" s="27">
        <v>0</v>
      </c>
      <c r="AR66" s="27">
        <v>0</v>
      </c>
      <c r="AS66" s="27">
        <v>2</v>
      </c>
      <c r="AT66" s="27">
        <v>0</v>
      </c>
      <c r="AU66" s="27">
        <v>0</v>
      </c>
      <c r="AV66" s="27">
        <v>1</v>
      </c>
      <c r="AW66" s="27">
        <v>0</v>
      </c>
      <c r="AX66" s="28">
        <f t="shared" si="2"/>
        <v>37.59213759213759</v>
      </c>
      <c r="AY66" s="27">
        <v>173</v>
      </c>
      <c r="AZ66" s="27">
        <v>22</v>
      </c>
      <c r="BA66" s="31">
        <f t="shared" si="3"/>
        <v>1.9354838709677418</v>
      </c>
      <c r="BB66" s="32">
        <f t="shared" si="4"/>
        <v>66.666666666666671</v>
      </c>
      <c r="BC66" s="28">
        <f t="shared" si="5"/>
        <v>0</v>
      </c>
      <c r="BD66" s="113">
        <f t="shared" si="6"/>
        <v>0</v>
      </c>
      <c r="BE66" s="9"/>
    </row>
    <row r="67" spans="1:64" s="6" customFormat="1" ht="24.75" customHeight="1" x14ac:dyDescent="0.2">
      <c r="A67" s="186"/>
      <c r="B67" s="178"/>
      <c r="C67" s="187"/>
      <c r="D67" s="112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8"/>
      <c r="AY67" s="27"/>
      <c r="AZ67" s="27"/>
      <c r="BA67" s="29"/>
      <c r="BB67" s="29"/>
      <c r="BC67" s="28"/>
      <c r="BD67" s="113"/>
      <c r="BE67" s="9"/>
    </row>
    <row r="68" spans="1:64" s="7" customFormat="1" ht="24" customHeight="1" x14ac:dyDescent="0.2">
      <c r="A68" s="184" t="s">
        <v>99</v>
      </c>
      <c r="B68" s="180"/>
      <c r="C68" s="185"/>
      <c r="D68" s="110">
        <f>SUM(D69:D70)</f>
        <v>50574</v>
      </c>
      <c r="E68" s="22">
        <f t="shared" ref="E68:AZ68" si="17">SUM(E69:E70)</f>
        <v>8459</v>
      </c>
      <c r="F68" s="22">
        <f t="shared" si="17"/>
        <v>8459</v>
      </c>
      <c r="G68" s="22">
        <f t="shared" si="17"/>
        <v>0</v>
      </c>
      <c r="H68" s="22">
        <f t="shared" si="17"/>
        <v>8220</v>
      </c>
      <c r="I68" s="22">
        <f t="shared" si="17"/>
        <v>95</v>
      </c>
      <c r="J68" s="22">
        <f t="shared" si="17"/>
        <v>27</v>
      </c>
      <c r="K68" s="22">
        <f t="shared" si="17"/>
        <v>81</v>
      </c>
      <c r="L68" s="22">
        <f t="shared" si="17"/>
        <v>27</v>
      </c>
      <c r="M68" s="22">
        <f t="shared" si="17"/>
        <v>3</v>
      </c>
      <c r="N68" s="22">
        <f t="shared" si="17"/>
        <v>4</v>
      </c>
      <c r="O68" s="22">
        <f t="shared" si="17"/>
        <v>0</v>
      </c>
      <c r="P68" s="22">
        <f t="shared" si="17"/>
        <v>2</v>
      </c>
      <c r="Q68" s="22">
        <f t="shared" si="17"/>
        <v>0</v>
      </c>
      <c r="R68" s="22">
        <f t="shared" si="17"/>
        <v>0</v>
      </c>
      <c r="S68" s="22">
        <f t="shared" si="17"/>
        <v>2</v>
      </c>
      <c r="T68" s="22">
        <f t="shared" si="17"/>
        <v>4</v>
      </c>
      <c r="U68" s="22">
        <f t="shared" si="17"/>
        <v>8218</v>
      </c>
      <c r="V68" s="22">
        <f t="shared" si="17"/>
        <v>95</v>
      </c>
      <c r="W68" s="22">
        <f t="shared" si="17"/>
        <v>146</v>
      </c>
      <c r="X68" s="22">
        <f t="shared" si="17"/>
        <v>0</v>
      </c>
      <c r="Y68" s="22">
        <f t="shared" si="17"/>
        <v>241</v>
      </c>
      <c r="Z68" s="22">
        <f t="shared" si="17"/>
        <v>173</v>
      </c>
      <c r="AA68" s="22">
        <f t="shared" si="17"/>
        <v>6</v>
      </c>
      <c r="AB68" s="22">
        <f t="shared" si="17"/>
        <v>23</v>
      </c>
      <c r="AC68" s="22">
        <f t="shared" si="17"/>
        <v>67</v>
      </c>
      <c r="AD68" s="22">
        <f t="shared" si="17"/>
        <v>33</v>
      </c>
      <c r="AE68" s="22">
        <f t="shared" si="17"/>
        <v>14</v>
      </c>
      <c r="AF68" s="22">
        <f t="shared" si="17"/>
        <v>11</v>
      </c>
      <c r="AG68" s="22">
        <f t="shared" si="17"/>
        <v>5</v>
      </c>
      <c r="AH68" s="22">
        <f t="shared" si="17"/>
        <v>1</v>
      </c>
      <c r="AI68" s="22">
        <f t="shared" si="17"/>
        <v>0</v>
      </c>
      <c r="AJ68" s="22">
        <f t="shared" si="17"/>
        <v>0</v>
      </c>
      <c r="AK68" s="22">
        <f t="shared" si="17"/>
        <v>4</v>
      </c>
      <c r="AL68" s="22">
        <f t="shared" si="17"/>
        <v>0</v>
      </c>
      <c r="AM68" s="22">
        <f t="shared" si="17"/>
        <v>0</v>
      </c>
      <c r="AN68" s="22">
        <f t="shared" si="17"/>
        <v>0</v>
      </c>
      <c r="AO68" s="22">
        <f t="shared" si="17"/>
        <v>0</v>
      </c>
      <c r="AP68" s="22">
        <f t="shared" si="17"/>
        <v>2</v>
      </c>
      <c r="AQ68" s="22">
        <f t="shared" si="17"/>
        <v>2</v>
      </c>
      <c r="AR68" s="22">
        <f t="shared" si="17"/>
        <v>13</v>
      </c>
      <c r="AS68" s="22">
        <f t="shared" si="17"/>
        <v>14</v>
      </c>
      <c r="AT68" s="22">
        <f t="shared" si="17"/>
        <v>0</v>
      </c>
      <c r="AU68" s="22">
        <f t="shared" si="17"/>
        <v>8</v>
      </c>
      <c r="AV68" s="22">
        <f t="shared" si="17"/>
        <v>68</v>
      </c>
      <c r="AW68" s="22">
        <f t="shared" si="17"/>
        <v>118</v>
      </c>
      <c r="AX68" s="23">
        <f t="shared" si="2"/>
        <v>30.379246253015381</v>
      </c>
      <c r="AY68" s="22">
        <f t="shared" si="17"/>
        <v>10309</v>
      </c>
      <c r="AZ68" s="22">
        <f t="shared" si="17"/>
        <v>3404</v>
      </c>
      <c r="BA68" s="24">
        <f t="shared" si="3"/>
        <v>2.8490365291405602</v>
      </c>
      <c r="BB68" s="25">
        <f t="shared" si="4"/>
        <v>71.784232365145229</v>
      </c>
      <c r="BC68" s="23">
        <f t="shared" si="5"/>
        <v>59.10864168341412</v>
      </c>
      <c r="BD68" s="111">
        <f t="shared" si="6"/>
        <v>2.0746887966804977</v>
      </c>
      <c r="BE68" s="10"/>
    </row>
    <row r="69" spans="1:64" s="6" customFormat="1" ht="24.75" customHeight="1" x14ac:dyDescent="0.2">
      <c r="A69" s="186" t="s">
        <v>100</v>
      </c>
      <c r="B69" s="178"/>
      <c r="C69" s="187"/>
      <c r="D69" s="112">
        <v>44112</v>
      </c>
      <c r="E69" s="27">
        <v>6669</v>
      </c>
      <c r="F69" s="27">
        <v>6669</v>
      </c>
      <c r="G69" s="27">
        <v>0</v>
      </c>
      <c r="H69" s="27">
        <v>6476</v>
      </c>
      <c r="I69" s="27">
        <v>77</v>
      </c>
      <c r="J69" s="27">
        <v>22</v>
      </c>
      <c r="K69" s="27">
        <v>66</v>
      </c>
      <c r="L69" s="27">
        <v>22</v>
      </c>
      <c r="M69" s="27">
        <v>3</v>
      </c>
      <c r="N69" s="27">
        <v>2</v>
      </c>
      <c r="O69" s="27">
        <v>0</v>
      </c>
      <c r="P69" s="27">
        <v>1</v>
      </c>
      <c r="Q69" s="27">
        <v>0</v>
      </c>
      <c r="R69" s="27">
        <v>0</v>
      </c>
      <c r="S69" s="27">
        <v>1</v>
      </c>
      <c r="T69" s="27">
        <v>1</v>
      </c>
      <c r="U69" s="27">
        <v>6476</v>
      </c>
      <c r="V69" s="27">
        <v>77</v>
      </c>
      <c r="W69" s="27">
        <v>116</v>
      </c>
      <c r="X69" s="27">
        <v>0</v>
      </c>
      <c r="Y69" s="27">
        <v>193</v>
      </c>
      <c r="Z69" s="27">
        <v>133</v>
      </c>
      <c r="AA69" s="27">
        <v>0</v>
      </c>
      <c r="AB69" s="27">
        <v>14</v>
      </c>
      <c r="AC69" s="27">
        <v>59</v>
      </c>
      <c r="AD69" s="27">
        <v>14</v>
      </c>
      <c r="AE69" s="27">
        <v>0</v>
      </c>
      <c r="AF69" s="27">
        <v>8</v>
      </c>
      <c r="AG69" s="27">
        <v>4</v>
      </c>
      <c r="AH69" s="27">
        <v>0</v>
      </c>
      <c r="AI69" s="27">
        <v>0</v>
      </c>
      <c r="AJ69" s="27">
        <v>0</v>
      </c>
      <c r="AK69" s="27">
        <v>4</v>
      </c>
      <c r="AL69" s="27">
        <v>0</v>
      </c>
      <c r="AM69" s="27">
        <v>0</v>
      </c>
      <c r="AN69" s="27">
        <v>0</v>
      </c>
      <c r="AO69" s="27">
        <v>0</v>
      </c>
      <c r="AP69" s="27">
        <v>0</v>
      </c>
      <c r="AQ69" s="27">
        <v>1</v>
      </c>
      <c r="AR69" s="27">
        <v>8</v>
      </c>
      <c r="AS69" s="27">
        <v>6</v>
      </c>
      <c r="AT69" s="27">
        <v>0</v>
      </c>
      <c r="AU69" s="27">
        <v>4</v>
      </c>
      <c r="AV69" s="27">
        <v>60</v>
      </c>
      <c r="AW69" s="27">
        <v>102</v>
      </c>
      <c r="AX69" s="28">
        <f t="shared" si="2"/>
        <v>27.527656873413129</v>
      </c>
      <c r="AY69" s="27">
        <v>8152</v>
      </c>
      <c r="AZ69" s="27">
        <v>2678</v>
      </c>
      <c r="BA69" s="31">
        <f t="shared" si="3"/>
        <v>2.8939871045134202</v>
      </c>
      <c r="BB69" s="32">
        <f t="shared" si="4"/>
        <v>68.911917098445599</v>
      </c>
      <c r="BC69" s="28">
        <f t="shared" si="5"/>
        <v>59.979007347428393</v>
      </c>
      <c r="BD69" s="113">
        <f t="shared" si="6"/>
        <v>2.0725388601036272</v>
      </c>
      <c r="BE69" s="9"/>
    </row>
    <row r="70" spans="1:64" s="6" customFormat="1" ht="24.75" customHeight="1" x14ac:dyDescent="0.2">
      <c r="A70" s="186" t="s">
        <v>101</v>
      </c>
      <c r="B70" s="178"/>
      <c r="C70" s="187"/>
      <c r="D70" s="112">
        <v>6462</v>
      </c>
      <c r="E70" s="27">
        <v>1790</v>
      </c>
      <c r="F70" s="27">
        <v>1790</v>
      </c>
      <c r="G70" s="27">
        <v>0</v>
      </c>
      <c r="H70" s="27">
        <v>1744</v>
      </c>
      <c r="I70" s="27">
        <v>18</v>
      </c>
      <c r="J70" s="27">
        <v>5</v>
      </c>
      <c r="K70" s="27">
        <v>15</v>
      </c>
      <c r="L70" s="27">
        <v>5</v>
      </c>
      <c r="M70" s="27">
        <v>0</v>
      </c>
      <c r="N70" s="27">
        <v>2</v>
      </c>
      <c r="O70" s="27">
        <v>0</v>
      </c>
      <c r="P70" s="27">
        <v>1</v>
      </c>
      <c r="Q70" s="27">
        <v>0</v>
      </c>
      <c r="R70" s="27">
        <v>0</v>
      </c>
      <c r="S70" s="27">
        <v>1</v>
      </c>
      <c r="T70" s="27">
        <v>3</v>
      </c>
      <c r="U70" s="27">
        <v>1742</v>
      </c>
      <c r="V70" s="27">
        <v>18</v>
      </c>
      <c r="W70" s="27">
        <v>30</v>
      </c>
      <c r="X70" s="27">
        <v>0</v>
      </c>
      <c r="Y70" s="27">
        <v>48</v>
      </c>
      <c r="Z70" s="27">
        <v>40</v>
      </c>
      <c r="AA70" s="27">
        <v>6</v>
      </c>
      <c r="AB70" s="27">
        <v>9</v>
      </c>
      <c r="AC70" s="27">
        <v>8</v>
      </c>
      <c r="AD70" s="27">
        <v>19</v>
      </c>
      <c r="AE70" s="27">
        <v>14</v>
      </c>
      <c r="AF70" s="27">
        <v>3</v>
      </c>
      <c r="AG70" s="27">
        <v>1</v>
      </c>
      <c r="AH70" s="27">
        <v>1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7">
        <v>0</v>
      </c>
      <c r="AO70" s="27">
        <v>0</v>
      </c>
      <c r="AP70" s="27">
        <v>2</v>
      </c>
      <c r="AQ70" s="27">
        <v>1</v>
      </c>
      <c r="AR70" s="27">
        <v>5</v>
      </c>
      <c r="AS70" s="27">
        <v>8</v>
      </c>
      <c r="AT70" s="27">
        <v>0</v>
      </c>
      <c r="AU70" s="27">
        <v>4</v>
      </c>
      <c r="AV70" s="27">
        <v>8</v>
      </c>
      <c r="AW70" s="27">
        <v>16</v>
      </c>
      <c r="AX70" s="28">
        <f t="shared" si="2"/>
        <v>49.845249148870316</v>
      </c>
      <c r="AY70" s="27">
        <v>2157</v>
      </c>
      <c r="AZ70" s="27">
        <v>726</v>
      </c>
      <c r="BA70" s="31">
        <f t="shared" si="3"/>
        <v>2.6815642458100561</v>
      </c>
      <c r="BB70" s="32">
        <f t="shared" si="4"/>
        <v>83.333333333333343</v>
      </c>
      <c r="BC70" s="28">
        <f t="shared" si="5"/>
        <v>55.865921787709496</v>
      </c>
      <c r="BD70" s="113">
        <f t="shared" si="6"/>
        <v>2.0833333333333335</v>
      </c>
      <c r="BE70" s="9"/>
    </row>
    <row r="71" spans="1:64" s="6" customFormat="1" ht="24.75" customHeight="1" x14ac:dyDescent="0.2">
      <c r="A71" s="186"/>
      <c r="B71" s="178"/>
      <c r="C71" s="187"/>
      <c r="D71" s="112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8"/>
      <c r="AY71" s="27"/>
      <c r="AZ71" s="27"/>
      <c r="BA71" s="29"/>
      <c r="BB71" s="29"/>
      <c r="BC71" s="28"/>
      <c r="BD71" s="113"/>
      <c r="BE71" s="9"/>
    </row>
    <row r="72" spans="1:64" s="7" customFormat="1" ht="24" customHeight="1" x14ac:dyDescent="0.2">
      <c r="A72" s="184" t="s">
        <v>102</v>
      </c>
      <c r="B72" s="180"/>
      <c r="C72" s="185"/>
      <c r="D72" s="110">
        <f>SUM(D73)</f>
        <v>8548</v>
      </c>
      <c r="E72" s="22">
        <f t="shared" ref="E72:AZ72" si="18">SUM(E73)</f>
        <v>1749</v>
      </c>
      <c r="F72" s="22">
        <f t="shared" si="18"/>
        <v>1749</v>
      </c>
      <c r="G72" s="22">
        <f t="shared" si="18"/>
        <v>0</v>
      </c>
      <c r="H72" s="22">
        <f t="shared" si="18"/>
        <v>1733</v>
      </c>
      <c r="I72" s="22">
        <f t="shared" si="18"/>
        <v>10</v>
      </c>
      <c r="J72" s="22">
        <f t="shared" si="18"/>
        <v>0</v>
      </c>
      <c r="K72" s="22">
        <f t="shared" si="18"/>
        <v>4</v>
      </c>
      <c r="L72" s="22">
        <f t="shared" si="18"/>
        <v>2</v>
      </c>
      <c r="M72" s="22">
        <f t="shared" si="18"/>
        <v>0</v>
      </c>
      <c r="N72" s="22">
        <f t="shared" si="18"/>
        <v>0</v>
      </c>
      <c r="O72" s="22">
        <f t="shared" si="18"/>
        <v>0</v>
      </c>
      <c r="P72" s="22">
        <f t="shared" si="18"/>
        <v>0</v>
      </c>
      <c r="Q72" s="22">
        <f t="shared" si="18"/>
        <v>0</v>
      </c>
      <c r="R72" s="22">
        <f t="shared" si="18"/>
        <v>0</v>
      </c>
      <c r="S72" s="22">
        <f t="shared" si="18"/>
        <v>0</v>
      </c>
      <c r="T72" s="22">
        <f t="shared" si="18"/>
        <v>0</v>
      </c>
      <c r="U72" s="22">
        <f t="shared" si="18"/>
        <v>1733</v>
      </c>
      <c r="V72" s="22">
        <f t="shared" si="18"/>
        <v>10</v>
      </c>
      <c r="W72" s="22">
        <f t="shared" si="18"/>
        <v>6</v>
      </c>
      <c r="X72" s="22">
        <f t="shared" si="18"/>
        <v>0</v>
      </c>
      <c r="Y72" s="22">
        <f t="shared" si="18"/>
        <v>16</v>
      </c>
      <c r="Z72" s="22">
        <f t="shared" si="18"/>
        <v>14</v>
      </c>
      <c r="AA72" s="22">
        <f t="shared" si="18"/>
        <v>3</v>
      </c>
      <c r="AB72" s="22">
        <f t="shared" si="18"/>
        <v>2</v>
      </c>
      <c r="AC72" s="22">
        <f t="shared" si="18"/>
        <v>2</v>
      </c>
      <c r="AD72" s="22">
        <f t="shared" si="18"/>
        <v>2</v>
      </c>
      <c r="AE72" s="22">
        <f t="shared" si="18"/>
        <v>3</v>
      </c>
      <c r="AF72" s="22">
        <f t="shared" si="18"/>
        <v>0</v>
      </c>
      <c r="AG72" s="22">
        <f t="shared" si="18"/>
        <v>0</v>
      </c>
      <c r="AH72" s="22">
        <f t="shared" si="18"/>
        <v>0</v>
      </c>
      <c r="AI72" s="22">
        <f t="shared" si="18"/>
        <v>0</v>
      </c>
      <c r="AJ72" s="22">
        <f t="shared" si="18"/>
        <v>0</v>
      </c>
      <c r="AK72" s="22">
        <f t="shared" si="18"/>
        <v>0</v>
      </c>
      <c r="AL72" s="22">
        <f t="shared" si="18"/>
        <v>0</v>
      </c>
      <c r="AM72" s="22">
        <f t="shared" si="18"/>
        <v>0</v>
      </c>
      <c r="AN72" s="22">
        <f t="shared" si="18"/>
        <v>0</v>
      </c>
      <c r="AO72" s="22">
        <f t="shared" si="18"/>
        <v>0</v>
      </c>
      <c r="AP72" s="22">
        <f t="shared" si="18"/>
        <v>0</v>
      </c>
      <c r="AQ72" s="22">
        <f t="shared" si="18"/>
        <v>0</v>
      </c>
      <c r="AR72" s="22">
        <f t="shared" si="18"/>
        <v>2</v>
      </c>
      <c r="AS72" s="22">
        <f t="shared" si="18"/>
        <v>1</v>
      </c>
      <c r="AT72" s="22">
        <f t="shared" si="18"/>
        <v>0</v>
      </c>
      <c r="AU72" s="22">
        <f t="shared" si="18"/>
        <v>5</v>
      </c>
      <c r="AV72" s="22">
        <f t="shared" si="18"/>
        <v>2</v>
      </c>
      <c r="AW72" s="22">
        <f t="shared" si="18"/>
        <v>6</v>
      </c>
      <c r="AX72" s="23">
        <f t="shared" si="2"/>
        <v>33.259241927936358</v>
      </c>
      <c r="AY72" s="22">
        <f t="shared" si="18"/>
        <v>1990</v>
      </c>
      <c r="AZ72" s="22">
        <f t="shared" si="18"/>
        <v>896</v>
      </c>
      <c r="BA72" s="24">
        <f t="shared" si="3"/>
        <v>0.91480846197827337</v>
      </c>
      <c r="BB72" s="25">
        <f t="shared" si="4"/>
        <v>87.5</v>
      </c>
      <c r="BC72" s="23">
        <f t="shared" si="5"/>
        <v>0</v>
      </c>
      <c r="BD72" s="111">
        <f t="shared" si="6"/>
        <v>0</v>
      </c>
      <c r="BE72" s="10"/>
    </row>
    <row r="73" spans="1:64" s="6" customFormat="1" ht="24.75" customHeight="1" x14ac:dyDescent="0.2">
      <c r="A73" s="186" t="s">
        <v>103</v>
      </c>
      <c r="B73" s="178"/>
      <c r="C73" s="187"/>
      <c r="D73" s="112">
        <v>8548</v>
      </c>
      <c r="E73" s="27">
        <v>1749</v>
      </c>
      <c r="F73" s="27">
        <v>1749</v>
      </c>
      <c r="G73" s="27">
        <v>0</v>
      </c>
      <c r="H73" s="27">
        <v>1733</v>
      </c>
      <c r="I73" s="27">
        <v>10</v>
      </c>
      <c r="J73" s="27">
        <v>0</v>
      </c>
      <c r="K73" s="27">
        <v>4</v>
      </c>
      <c r="L73" s="27">
        <v>2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1733</v>
      </c>
      <c r="V73" s="27">
        <v>10</v>
      </c>
      <c r="W73" s="27">
        <v>6</v>
      </c>
      <c r="X73" s="27">
        <v>0</v>
      </c>
      <c r="Y73" s="27">
        <v>16</v>
      </c>
      <c r="Z73" s="27">
        <v>14</v>
      </c>
      <c r="AA73" s="27">
        <v>3</v>
      </c>
      <c r="AB73" s="27">
        <v>2</v>
      </c>
      <c r="AC73" s="27">
        <v>2</v>
      </c>
      <c r="AD73" s="27">
        <v>2</v>
      </c>
      <c r="AE73" s="27">
        <v>3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v>2</v>
      </c>
      <c r="AS73" s="27">
        <v>1</v>
      </c>
      <c r="AT73" s="27">
        <v>0</v>
      </c>
      <c r="AU73" s="27">
        <v>5</v>
      </c>
      <c r="AV73" s="27">
        <v>2</v>
      </c>
      <c r="AW73" s="27">
        <v>6</v>
      </c>
      <c r="AX73" s="28">
        <f t="shared" si="2"/>
        <v>33.259241927936358</v>
      </c>
      <c r="AY73" s="27">
        <v>1990</v>
      </c>
      <c r="AZ73" s="27">
        <v>896</v>
      </c>
      <c r="BA73" s="31">
        <f t="shared" si="3"/>
        <v>0.91480846197827337</v>
      </c>
      <c r="BB73" s="32">
        <f t="shared" si="4"/>
        <v>87.5</v>
      </c>
      <c r="BC73" s="28">
        <f t="shared" si="5"/>
        <v>0</v>
      </c>
      <c r="BD73" s="113">
        <f t="shared" si="6"/>
        <v>0</v>
      </c>
      <c r="BE73" s="9"/>
    </row>
    <row r="74" spans="1:64" s="6" customFormat="1" ht="24.75" customHeight="1" x14ac:dyDescent="0.2">
      <c r="A74" s="186"/>
      <c r="B74" s="178"/>
      <c r="C74" s="187"/>
      <c r="D74" s="112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8"/>
      <c r="AY74" s="27"/>
      <c r="AZ74" s="27"/>
      <c r="BA74" s="29"/>
      <c r="BB74" s="29"/>
      <c r="BC74" s="28"/>
      <c r="BD74" s="113"/>
      <c r="BE74" s="9"/>
    </row>
    <row r="75" spans="1:64" s="7" customFormat="1" ht="24" customHeight="1" x14ac:dyDescent="0.2">
      <c r="A75" s="184" t="s">
        <v>104</v>
      </c>
      <c r="B75" s="180"/>
      <c r="C75" s="185"/>
      <c r="D75" s="110">
        <f>SUM(D76)</f>
        <v>27079</v>
      </c>
      <c r="E75" s="22">
        <f t="shared" ref="E75:AZ75" si="19">SUM(E76)</f>
        <v>2035</v>
      </c>
      <c r="F75" s="22">
        <f t="shared" si="19"/>
        <v>2035</v>
      </c>
      <c r="G75" s="22">
        <f t="shared" si="19"/>
        <v>0</v>
      </c>
      <c r="H75" s="22">
        <f t="shared" si="19"/>
        <v>2009</v>
      </c>
      <c r="I75" s="22">
        <f t="shared" si="19"/>
        <v>8</v>
      </c>
      <c r="J75" s="22">
        <f t="shared" si="19"/>
        <v>1</v>
      </c>
      <c r="K75" s="22">
        <f t="shared" si="19"/>
        <v>7</v>
      </c>
      <c r="L75" s="22">
        <f t="shared" si="19"/>
        <v>9</v>
      </c>
      <c r="M75" s="22">
        <f t="shared" si="19"/>
        <v>0</v>
      </c>
      <c r="N75" s="22">
        <f t="shared" si="19"/>
        <v>1</v>
      </c>
      <c r="O75" s="22">
        <f t="shared" si="19"/>
        <v>0</v>
      </c>
      <c r="P75" s="22">
        <f t="shared" si="19"/>
        <v>0</v>
      </c>
      <c r="Q75" s="22">
        <f t="shared" si="19"/>
        <v>0</v>
      </c>
      <c r="R75" s="22">
        <f t="shared" si="19"/>
        <v>0</v>
      </c>
      <c r="S75" s="22">
        <f t="shared" si="19"/>
        <v>0</v>
      </c>
      <c r="T75" s="22">
        <f t="shared" si="19"/>
        <v>0</v>
      </c>
      <c r="U75" s="22">
        <f t="shared" si="19"/>
        <v>2009</v>
      </c>
      <c r="V75" s="22">
        <f t="shared" si="19"/>
        <v>8</v>
      </c>
      <c r="W75" s="22">
        <f t="shared" si="19"/>
        <v>18</v>
      </c>
      <c r="X75" s="22">
        <f t="shared" si="19"/>
        <v>0</v>
      </c>
      <c r="Y75" s="22">
        <f t="shared" si="19"/>
        <v>26</v>
      </c>
      <c r="Z75" s="22">
        <f t="shared" si="19"/>
        <v>23</v>
      </c>
      <c r="AA75" s="22">
        <f t="shared" si="19"/>
        <v>3</v>
      </c>
      <c r="AB75" s="22">
        <f t="shared" si="19"/>
        <v>3</v>
      </c>
      <c r="AC75" s="22">
        <f t="shared" si="19"/>
        <v>0</v>
      </c>
      <c r="AD75" s="22">
        <f t="shared" si="19"/>
        <v>19</v>
      </c>
      <c r="AE75" s="22">
        <f t="shared" si="19"/>
        <v>12</v>
      </c>
      <c r="AF75" s="22">
        <f t="shared" si="19"/>
        <v>8</v>
      </c>
      <c r="AG75" s="22">
        <f t="shared" si="19"/>
        <v>3</v>
      </c>
      <c r="AH75" s="22">
        <f t="shared" si="19"/>
        <v>3</v>
      </c>
      <c r="AI75" s="22">
        <f t="shared" si="19"/>
        <v>0</v>
      </c>
      <c r="AJ75" s="22">
        <f t="shared" si="19"/>
        <v>0</v>
      </c>
      <c r="AK75" s="22">
        <f t="shared" si="19"/>
        <v>0</v>
      </c>
      <c r="AL75" s="22">
        <f t="shared" si="19"/>
        <v>0</v>
      </c>
      <c r="AM75" s="22">
        <f t="shared" si="19"/>
        <v>0</v>
      </c>
      <c r="AN75" s="22">
        <f t="shared" si="19"/>
        <v>0</v>
      </c>
      <c r="AO75" s="22">
        <f t="shared" si="19"/>
        <v>0</v>
      </c>
      <c r="AP75" s="22">
        <f t="shared" si="19"/>
        <v>0</v>
      </c>
      <c r="AQ75" s="22">
        <f t="shared" si="19"/>
        <v>3</v>
      </c>
      <c r="AR75" s="22">
        <f t="shared" si="19"/>
        <v>5</v>
      </c>
      <c r="AS75" s="22">
        <f t="shared" si="19"/>
        <v>2</v>
      </c>
      <c r="AT75" s="22">
        <f t="shared" si="19"/>
        <v>0</v>
      </c>
      <c r="AU75" s="22">
        <f t="shared" si="19"/>
        <v>1</v>
      </c>
      <c r="AV75" s="22">
        <f t="shared" si="19"/>
        <v>3</v>
      </c>
      <c r="AW75" s="22">
        <f t="shared" si="19"/>
        <v>1</v>
      </c>
      <c r="AX75" s="23">
        <f t="shared" si="2"/>
        <v>15.993943646368033</v>
      </c>
      <c r="AY75" s="22">
        <f t="shared" si="19"/>
        <v>2300</v>
      </c>
      <c r="AZ75" s="22">
        <f t="shared" si="19"/>
        <v>4</v>
      </c>
      <c r="BA75" s="24">
        <f t="shared" si="3"/>
        <v>1.2776412776412776</v>
      </c>
      <c r="BB75" s="25">
        <f t="shared" si="4"/>
        <v>88.461538461538453</v>
      </c>
      <c r="BC75" s="23">
        <f t="shared" si="5"/>
        <v>147.42014742014743</v>
      </c>
      <c r="BD75" s="111">
        <f t="shared" si="6"/>
        <v>11.538461538461538</v>
      </c>
      <c r="BE75" s="10"/>
      <c r="BG75" s="6"/>
      <c r="BH75" s="6"/>
      <c r="BI75" s="6"/>
      <c r="BJ75" s="6"/>
      <c r="BK75" s="6"/>
      <c r="BL75" s="6"/>
    </row>
    <row r="76" spans="1:64" s="6" customFormat="1" ht="24.75" customHeight="1" x14ac:dyDescent="0.2">
      <c r="A76" s="186" t="s">
        <v>105</v>
      </c>
      <c r="B76" s="178"/>
      <c r="C76" s="187"/>
      <c r="D76" s="112">
        <v>27079</v>
      </c>
      <c r="E76" s="27">
        <v>2035</v>
      </c>
      <c r="F76" s="27">
        <v>2035</v>
      </c>
      <c r="G76" s="27">
        <v>0</v>
      </c>
      <c r="H76" s="27">
        <v>2009</v>
      </c>
      <c r="I76" s="27">
        <v>8</v>
      </c>
      <c r="J76" s="27">
        <v>1</v>
      </c>
      <c r="K76" s="27">
        <v>7</v>
      </c>
      <c r="L76" s="27">
        <v>9</v>
      </c>
      <c r="M76" s="27">
        <v>0</v>
      </c>
      <c r="N76" s="27">
        <v>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2009</v>
      </c>
      <c r="V76" s="27">
        <v>8</v>
      </c>
      <c r="W76" s="27">
        <v>18</v>
      </c>
      <c r="X76" s="27">
        <v>0</v>
      </c>
      <c r="Y76" s="27">
        <v>26</v>
      </c>
      <c r="Z76" s="27">
        <v>23</v>
      </c>
      <c r="AA76" s="27">
        <v>3</v>
      </c>
      <c r="AB76" s="27">
        <v>3</v>
      </c>
      <c r="AC76" s="27">
        <v>0</v>
      </c>
      <c r="AD76" s="27">
        <v>19</v>
      </c>
      <c r="AE76" s="27">
        <v>12</v>
      </c>
      <c r="AF76" s="27">
        <v>8</v>
      </c>
      <c r="AG76" s="27">
        <v>3</v>
      </c>
      <c r="AH76" s="27">
        <v>3</v>
      </c>
      <c r="AI76" s="27">
        <v>0</v>
      </c>
      <c r="AJ76" s="27">
        <v>0</v>
      </c>
      <c r="AK76" s="27">
        <v>0</v>
      </c>
      <c r="AL76" s="27">
        <v>0</v>
      </c>
      <c r="AM76" s="27">
        <v>0</v>
      </c>
      <c r="AN76" s="27">
        <v>0</v>
      </c>
      <c r="AO76" s="27">
        <v>0</v>
      </c>
      <c r="AP76" s="27">
        <v>0</v>
      </c>
      <c r="AQ76" s="27">
        <v>3</v>
      </c>
      <c r="AR76" s="27">
        <v>5</v>
      </c>
      <c r="AS76" s="27">
        <v>2</v>
      </c>
      <c r="AT76" s="27">
        <v>0</v>
      </c>
      <c r="AU76" s="27">
        <v>1</v>
      </c>
      <c r="AV76" s="27">
        <v>3</v>
      </c>
      <c r="AW76" s="27">
        <v>1</v>
      </c>
      <c r="AX76" s="28">
        <f t="shared" si="2"/>
        <v>15.993943646368033</v>
      </c>
      <c r="AY76" s="27">
        <v>2300</v>
      </c>
      <c r="AZ76" s="27">
        <v>4</v>
      </c>
      <c r="BA76" s="31">
        <f t="shared" si="3"/>
        <v>1.2776412776412776</v>
      </c>
      <c r="BB76" s="32">
        <f t="shared" si="4"/>
        <v>88.461538461538453</v>
      </c>
      <c r="BC76" s="28">
        <f t="shared" si="5"/>
        <v>147.42014742014743</v>
      </c>
      <c r="BD76" s="113">
        <f t="shared" si="6"/>
        <v>11.538461538461538</v>
      </c>
      <c r="BE76" s="9"/>
    </row>
    <row r="77" spans="1:64" s="6" customFormat="1" ht="24.75" customHeight="1" x14ac:dyDescent="0.2">
      <c r="A77" s="186"/>
      <c r="B77" s="178"/>
      <c r="C77" s="187"/>
      <c r="D77" s="112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8"/>
      <c r="AY77" s="27"/>
      <c r="AZ77" s="27"/>
      <c r="BA77" s="29"/>
      <c r="BB77" s="29"/>
      <c r="BC77" s="28"/>
      <c r="BD77" s="113"/>
      <c r="BE77" s="9"/>
    </row>
    <row r="78" spans="1:64" s="7" customFormat="1" ht="24" customHeight="1" x14ac:dyDescent="0.2">
      <c r="A78" s="184" t="s">
        <v>106</v>
      </c>
      <c r="B78" s="180"/>
      <c r="C78" s="185"/>
      <c r="D78" s="110">
        <f>SUM(D79)</f>
        <v>232200</v>
      </c>
      <c r="E78" s="22">
        <f t="shared" ref="E78:AY78" si="20">SUM(E79)</f>
        <v>23137</v>
      </c>
      <c r="F78" s="22">
        <f t="shared" si="20"/>
        <v>23137</v>
      </c>
      <c r="G78" s="22">
        <f t="shared" si="20"/>
        <v>17</v>
      </c>
      <c r="H78" s="22">
        <f t="shared" si="20"/>
        <v>22304</v>
      </c>
      <c r="I78" s="22">
        <f t="shared" si="20"/>
        <v>290</v>
      </c>
      <c r="J78" s="22">
        <f t="shared" si="20"/>
        <v>56</v>
      </c>
      <c r="K78" s="22">
        <f t="shared" si="20"/>
        <v>274</v>
      </c>
      <c r="L78" s="22">
        <f t="shared" si="20"/>
        <v>162</v>
      </c>
      <c r="M78" s="22">
        <f t="shared" si="20"/>
        <v>6</v>
      </c>
      <c r="N78" s="22">
        <f t="shared" si="20"/>
        <v>21</v>
      </c>
      <c r="O78" s="22">
        <f t="shared" si="20"/>
        <v>1</v>
      </c>
      <c r="P78" s="22">
        <f t="shared" si="20"/>
        <v>2</v>
      </c>
      <c r="Q78" s="22">
        <f t="shared" si="20"/>
        <v>1</v>
      </c>
      <c r="R78" s="22">
        <f t="shared" si="20"/>
        <v>17</v>
      </c>
      <c r="S78" s="22">
        <f t="shared" si="20"/>
        <v>1</v>
      </c>
      <c r="T78" s="22">
        <f t="shared" si="20"/>
        <v>3</v>
      </c>
      <c r="U78" s="22">
        <f t="shared" si="20"/>
        <v>22304</v>
      </c>
      <c r="V78" s="22">
        <f t="shared" si="20"/>
        <v>290</v>
      </c>
      <c r="W78" s="22">
        <f t="shared" si="20"/>
        <v>527</v>
      </c>
      <c r="X78" s="22">
        <f t="shared" si="20"/>
        <v>17</v>
      </c>
      <c r="Y78" s="22">
        <f t="shared" si="20"/>
        <v>834</v>
      </c>
      <c r="Z78" s="22">
        <f t="shared" si="20"/>
        <v>514</v>
      </c>
      <c r="AA78" s="22">
        <f t="shared" si="20"/>
        <v>51</v>
      </c>
      <c r="AB78" s="22">
        <f t="shared" si="20"/>
        <v>29</v>
      </c>
      <c r="AC78" s="22">
        <f t="shared" si="20"/>
        <v>27</v>
      </c>
      <c r="AD78" s="22">
        <f t="shared" si="20"/>
        <v>253</v>
      </c>
      <c r="AE78" s="22">
        <f t="shared" si="20"/>
        <v>209</v>
      </c>
      <c r="AF78" s="22">
        <f t="shared" si="20"/>
        <v>129</v>
      </c>
      <c r="AG78" s="22">
        <f t="shared" si="20"/>
        <v>21</v>
      </c>
      <c r="AH78" s="22">
        <f t="shared" si="20"/>
        <v>14</v>
      </c>
      <c r="AI78" s="22">
        <f t="shared" si="20"/>
        <v>2</v>
      </c>
      <c r="AJ78" s="22">
        <f t="shared" si="20"/>
        <v>3</v>
      </c>
      <c r="AK78" s="22">
        <f t="shared" si="20"/>
        <v>0</v>
      </c>
      <c r="AL78" s="22">
        <f t="shared" si="20"/>
        <v>0</v>
      </c>
      <c r="AM78" s="22">
        <f t="shared" si="20"/>
        <v>2</v>
      </c>
      <c r="AN78" s="22">
        <f t="shared" si="20"/>
        <v>0</v>
      </c>
      <c r="AO78" s="22">
        <f t="shared" si="20"/>
        <v>4</v>
      </c>
      <c r="AP78" s="22">
        <f t="shared" si="20"/>
        <v>0</v>
      </c>
      <c r="AQ78" s="22">
        <f t="shared" si="20"/>
        <v>32</v>
      </c>
      <c r="AR78" s="22">
        <f t="shared" si="20"/>
        <v>62</v>
      </c>
      <c r="AS78" s="22">
        <f t="shared" si="20"/>
        <v>198</v>
      </c>
      <c r="AT78" s="22">
        <f t="shared" si="20"/>
        <v>0</v>
      </c>
      <c r="AU78" s="22">
        <f t="shared" si="20"/>
        <v>51</v>
      </c>
      <c r="AV78" s="22">
        <f t="shared" si="20"/>
        <v>320</v>
      </c>
      <c r="AW78" s="22">
        <f t="shared" si="20"/>
        <v>17</v>
      </c>
      <c r="AX78" s="23">
        <f t="shared" si="2"/>
        <v>18.605512489233419</v>
      </c>
      <c r="AY78" s="22">
        <f t="shared" si="20"/>
        <v>20065</v>
      </c>
      <c r="AZ78" s="22">
        <f>SUM(AZ79)</f>
        <v>0</v>
      </c>
      <c r="BA78" s="24">
        <f t="shared" si="3"/>
        <v>3.6046159830574402</v>
      </c>
      <c r="BB78" s="25">
        <f t="shared" si="4"/>
        <v>61.630695443645088</v>
      </c>
      <c r="BC78" s="23">
        <f t="shared" si="5"/>
        <v>108.05203786143406</v>
      </c>
      <c r="BD78" s="111">
        <f t="shared" si="6"/>
        <v>2.9976019184652278</v>
      </c>
      <c r="BE78" s="10"/>
      <c r="BG78" s="6"/>
      <c r="BH78" s="6"/>
      <c r="BI78" s="6"/>
      <c r="BJ78" s="6"/>
      <c r="BK78" s="6"/>
      <c r="BL78" s="6"/>
    </row>
    <row r="79" spans="1:64" s="6" customFormat="1" ht="24.75" customHeight="1" x14ac:dyDescent="0.2">
      <c r="A79" s="188" t="s">
        <v>106</v>
      </c>
      <c r="B79" s="168"/>
      <c r="C79" s="189"/>
      <c r="D79" s="114">
        <v>232200</v>
      </c>
      <c r="E79" s="115">
        <v>23137</v>
      </c>
      <c r="F79" s="115">
        <v>23137</v>
      </c>
      <c r="G79" s="115">
        <v>17</v>
      </c>
      <c r="H79" s="115">
        <v>22304</v>
      </c>
      <c r="I79" s="115">
        <v>290</v>
      </c>
      <c r="J79" s="115">
        <v>56</v>
      </c>
      <c r="K79" s="115">
        <v>274</v>
      </c>
      <c r="L79" s="115">
        <v>162</v>
      </c>
      <c r="M79" s="115">
        <v>6</v>
      </c>
      <c r="N79" s="115">
        <v>21</v>
      </c>
      <c r="O79" s="115">
        <v>1</v>
      </c>
      <c r="P79" s="115">
        <v>2</v>
      </c>
      <c r="Q79" s="115">
        <v>1</v>
      </c>
      <c r="R79" s="115">
        <v>17</v>
      </c>
      <c r="S79" s="115">
        <v>1</v>
      </c>
      <c r="T79" s="115">
        <v>3</v>
      </c>
      <c r="U79" s="115">
        <v>22304</v>
      </c>
      <c r="V79" s="115">
        <v>290</v>
      </c>
      <c r="W79" s="115">
        <v>527</v>
      </c>
      <c r="X79" s="115">
        <v>17</v>
      </c>
      <c r="Y79" s="115">
        <v>834</v>
      </c>
      <c r="Z79" s="115">
        <v>514</v>
      </c>
      <c r="AA79" s="115">
        <v>51</v>
      </c>
      <c r="AB79" s="115">
        <v>29</v>
      </c>
      <c r="AC79" s="115">
        <v>27</v>
      </c>
      <c r="AD79" s="115">
        <v>253</v>
      </c>
      <c r="AE79" s="115">
        <v>209</v>
      </c>
      <c r="AF79" s="115">
        <v>129</v>
      </c>
      <c r="AG79" s="115">
        <v>21</v>
      </c>
      <c r="AH79" s="115">
        <v>14</v>
      </c>
      <c r="AI79" s="115">
        <v>2</v>
      </c>
      <c r="AJ79" s="115">
        <v>3</v>
      </c>
      <c r="AK79" s="115">
        <v>0</v>
      </c>
      <c r="AL79" s="115">
        <v>0</v>
      </c>
      <c r="AM79" s="115">
        <v>2</v>
      </c>
      <c r="AN79" s="115">
        <v>0</v>
      </c>
      <c r="AO79" s="115">
        <v>4</v>
      </c>
      <c r="AP79" s="115">
        <v>0</v>
      </c>
      <c r="AQ79" s="115">
        <v>32</v>
      </c>
      <c r="AR79" s="115">
        <v>62</v>
      </c>
      <c r="AS79" s="115">
        <v>198</v>
      </c>
      <c r="AT79" s="115">
        <v>0</v>
      </c>
      <c r="AU79" s="115">
        <v>51</v>
      </c>
      <c r="AV79" s="115">
        <v>320</v>
      </c>
      <c r="AW79" s="115">
        <v>17</v>
      </c>
      <c r="AX79" s="116">
        <f t="shared" si="2"/>
        <v>18.605512489233419</v>
      </c>
      <c r="AY79" s="115">
        <v>20065</v>
      </c>
      <c r="AZ79" s="115">
        <v>0</v>
      </c>
      <c r="BA79" s="117">
        <f t="shared" si="3"/>
        <v>3.6046159830574402</v>
      </c>
      <c r="BB79" s="118">
        <f t="shared" si="4"/>
        <v>61.630695443645088</v>
      </c>
      <c r="BC79" s="116">
        <f t="shared" si="5"/>
        <v>108.05203786143406</v>
      </c>
      <c r="BD79" s="119">
        <f t="shared" si="6"/>
        <v>2.9976019184652278</v>
      </c>
      <c r="BE79" s="9"/>
    </row>
    <row r="80" spans="1:64" s="6" customFormat="1" ht="24.75" customHeight="1" x14ac:dyDescent="0.2">
      <c r="A80" s="178"/>
      <c r="B80" s="178"/>
      <c r="C80" s="178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5"/>
      <c r="AZ80" s="34"/>
      <c r="BA80" s="34"/>
      <c r="BB80" s="34"/>
      <c r="BC80" s="34"/>
      <c r="BD80" s="34"/>
    </row>
    <row r="81" spans="4:56" ht="24.95" customHeight="1" x14ac:dyDescent="0.2"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</row>
    <row r="82" spans="4:56" ht="24.95" customHeight="1" x14ac:dyDescent="0.2"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</row>
  </sheetData>
  <sheetProtection formatCells="0"/>
  <mergeCells count="202">
    <mergeCell ref="A75:C75"/>
    <mergeCell ref="A76:C76"/>
    <mergeCell ref="A77:C77"/>
    <mergeCell ref="A78:C78"/>
    <mergeCell ref="A79:C79"/>
    <mergeCell ref="A80:C80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42:C42"/>
    <mergeCell ref="A52:C52"/>
    <mergeCell ref="A53:C53"/>
    <mergeCell ref="A54:C54"/>
    <mergeCell ref="A55:C55"/>
    <mergeCell ref="A56:C56"/>
    <mergeCell ref="A36:C36"/>
    <mergeCell ref="A37:C37"/>
    <mergeCell ref="A38:C38"/>
    <mergeCell ref="A39:C39"/>
    <mergeCell ref="A40:C40"/>
    <mergeCell ref="A41:C41"/>
    <mergeCell ref="A44:C44"/>
    <mergeCell ref="A45:C51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22:C22"/>
    <mergeCell ref="A23:C23"/>
    <mergeCell ref="A12:C12"/>
    <mergeCell ref="A13:C13"/>
    <mergeCell ref="A14:C14"/>
    <mergeCell ref="A15:C15"/>
    <mergeCell ref="A16:C16"/>
    <mergeCell ref="A17:C17"/>
    <mergeCell ref="A30:C30"/>
    <mergeCell ref="A10:C10"/>
    <mergeCell ref="A11:C11"/>
    <mergeCell ref="AP5:AP9"/>
    <mergeCell ref="AQ5:AQ9"/>
    <mergeCell ref="AR5:AR9"/>
    <mergeCell ref="A18:C18"/>
    <mergeCell ref="A19:C19"/>
    <mergeCell ref="A20:C20"/>
    <mergeCell ref="A21:C21"/>
    <mergeCell ref="AA6:AA9"/>
    <mergeCell ref="AB6:AB9"/>
    <mergeCell ref="AH6:AJ6"/>
    <mergeCell ref="AK6:AM6"/>
    <mergeCell ref="AH7:AH9"/>
    <mergeCell ref="AI7:AI9"/>
    <mergeCell ref="S5:S9"/>
    <mergeCell ref="T5:T9"/>
    <mergeCell ref="U5:U9"/>
    <mergeCell ref="V5:V9"/>
    <mergeCell ref="W5:W9"/>
    <mergeCell ref="X5:X9"/>
    <mergeCell ref="AJ7:AJ9"/>
    <mergeCell ref="AK7:AK9"/>
    <mergeCell ref="AL7:AL9"/>
    <mergeCell ref="AM7:AM9"/>
    <mergeCell ref="AF4:AF9"/>
    <mergeCell ref="AG4:AP4"/>
    <mergeCell ref="AQ4:AS4"/>
    <mergeCell ref="AT4:AT9"/>
    <mergeCell ref="AU4:AU9"/>
    <mergeCell ref="AY4:AY9"/>
    <mergeCell ref="AG5:AG9"/>
    <mergeCell ref="AH5:AM5"/>
    <mergeCell ref="AN5:AN9"/>
    <mergeCell ref="AO5:AO9"/>
    <mergeCell ref="AS5:AS9"/>
    <mergeCell ref="AY3:AZ3"/>
    <mergeCell ref="BA3:BA9"/>
    <mergeCell ref="BB3:BB9"/>
    <mergeCell ref="BC3:BC9"/>
    <mergeCell ref="BD3:BD9"/>
    <mergeCell ref="F4:F9"/>
    <mergeCell ref="G4:G9"/>
    <mergeCell ref="H4:M4"/>
    <mergeCell ref="N4:P4"/>
    <mergeCell ref="Q4:R4"/>
    <mergeCell ref="Z3:Z9"/>
    <mergeCell ref="AA3:AE3"/>
    <mergeCell ref="AF3:AU3"/>
    <mergeCell ref="AV3:AV9"/>
    <mergeCell ref="AW3:AW9"/>
    <mergeCell ref="AX3:AX9"/>
    <mergeCell ref="AA4:AB5"/>
    <mergeCell ref="AC4:AC9"/>
    <mergeCell ref="AD4:AD9"/>
    <mergeCell ref="AE4:AE9"/>
    <mergeCell ref="AZ4:AZ9"/>
    <mergeCell ref="H5:H9"/>
    <mergeCell ref="I5:I9"/>
    <mergeCell ref="J5:J9"/>
    <mergeCell ref="A2:C2"/>
    <mergeCell ref="A3:C9"/>
    <mergeCell ref="D3:D9"/>
    <mergeCell ref="E3:E9"/>
    <mergeCell ref="F3:X3"/>
    <mergeCell ref="Y3:Y9"/>
    <mergeCell ref="S4:T4"/>
    <mergeCell ref="U4:X4"/>
    <mergeCell ref="Q5:Q9"/>
    <mergeCell ref="R5:R9"/>
    <mergeCell ref="K5:K9"/>
    <mergeCell ref="L5:L9"/>
    <mergeCell ref="M5:M9"/>
    <mergeCell ref="N5:N9"/>
    <mergeCell ref="O5:O9"/>
    <mergeCell ref="P5:P9"/>
    <mergeCell ref="D45:D51"/>
    <mergeCell ref="E45:E51"/>
    <mergeCell ref="F45:X45"/>
    <mergeCell ref="Y45:Y51"/>
    <mergeCell ref="Z45:Z51"/>
    <mergeCell ref="AA45:AE45"/>
    <mergeCell ref="AF45:AU45"/>
    <mergeCell ref="AV45:AV51"/>
    <mergeCell ref="AW45:AW51"/>
    <mergeCell ref="H47:H51"/>
    <mergeCell ref="I47:I51"/>
    <mergeCell ref="J47:J51"/>
    <mergeCell ref="K47:K51"/>
    <mergeCell ref="L47:L51"/>
    <mergeCell ref="M47:M51"/>
    <mergeCell ref="N47:N51"/>
    <mergeCell ref="O47:O51"/>
    <mergeCell ref="P47:P51"/>
    <mergeCell ref="Q47:Q51"/>
    <mergeCell ref="R47:R51"/>
    <mergeCell ref="S47:S51"/>
    <mergeCell ref="T47:T51"/>
    <mergeCell ref="U47:U51"/>
    <mergeCell ref="V47:V51"/>
    <mergeCell ref="AX45:AX51"/>
    <mergeCell ref="AY45:AZ45"/>
    <mergeCell ref="BA45:BA51"/>
    <mergeCell ref="BB45:BB51"/>
    <mergeCell ref="BC45:BC51"/>
    <mergeCell ref="BD45:BD51"/>
    <mergeCell ref="F46:F51"/>
    <mergeCell ref="G46:G51"/>
    <mergeCell ref="H46:M46"/>
    <mergeCell ref="N46:P46"/>
    <mergeCell ref="Q46:R46"/>
    <mergeCell ref="S46:T46"/>
    <mergeCell ref="U46:X46"/>
    <mergeCell ref="AA46:AB47"/>
    <mergeCell ref="AC46:AC51"/>
    <mergeCell ref="AD46:AD51"/>
    <mergeCell ref="AE46:AE51"/>
    <mergeCell ref="AF46:AF51"/>
    <mergeCell ref="AG46:AP46"/>
    <mergeCell ref="AQ46:AS46"/>
    <mergeCell ref="AT46:AT51"/>
    <mergeCell ref="AU46:AU51"/>
    <mergeCell ref="AY46:AY51"/>
    <mergeCell ref="AZ46:AZ51"/>
    <mergeCell ref="W47:W51"/>
    <mergeCell ref="X47:X51"/>
    <mergeCell ref="AG47:AG51"/>
    <mergeCell ref="AH47:AM47"/>
    <mergeCell ref="AN47:AN51"/>
    <mergeCell ref="AO47:AO51"/>
    <mergeCell ref="AP47:AP51"/>
    <mergeCell ref="AQ47:AQ51"/>
    <mergeCell ref="AR47:AR51"/>
    <mergeCell ref="AS47:AS51"/>
    <mergeCell ref="AA48:AA51"/>
    <mergeCell ref="AB48:AB51"/>
    <mergeCell ref="AH48:AJ48"/>
    <mergeCell ref="AK48:AM48"/>
    <mergeCell ref="AH49:AH51"/>
    <mergeCell ref="AI49:AI51"/>
    <mergeCell ref="AJ49:AJ51"/>
    <mergeCell ref="AK49:AK51"/>
    <mergeCell ref="AL49:AL51"/>
    <mergeCell ref="AM49:AM51"/>
  </mergeCells>
  <phoneticPr fontId="5"/>
  <pageMargins left="0.39370078740157483" right="0.15748031496062992" top="0.43307086614173229" bottom="0.27559055118110237" header="0.15748031496062992" footer="0.15748031496062992"/>
  <pageSetup paperSize="9" scale="27" fitToHeight="0" pageOrder="overThenDown" orientation="landscape" r:id="rId1"/>
  <headerFooter alignWithMargins="0"/>
  <rowBreaks count="1" manualBreakCount="1">
    <brk id="42" max="16383" man="1"/>
  </rowBreaks>
  <colBreaks count="1" manualBreakCount="1">
    <brk id="57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0"/>
  <sheetViews>
    <sheetView view="pageBreakPreview" zoomScale="80" zoomScaleNormal="70" zoomScaleSheetLayoutView="80" workbookViewId="0">
      <selection activeCell="A81" sqref="A81:XFD85"/>
    </sheetView>
  </sheetViews>
  <sheetFormatPr defaultColWidth="11.625" defaultRowHeight="24.95" customHeight="1" x14ac:dyDescent="0.2"/>
  <cols>
    <col min="1" max="1" width="7.125" style="2" customWidth="1"/>
    <col min="2" max="2" width="7.25" style="2" customWidth="1"/>
    <col min="3" max="3" width="10.25" style="1" customWidth="1"/>
    <col min="4" max="5" width="8.25" style="1" customWidth="1"/>
    <col min="6" max="6" width="5" style="1" customWidth="1"/>
    <col min="7" max="7" width="8.375" style="1" customWidth="1"/>
    <col min="8" max="19" width="6.125" style="1" customWidth="1"/>
    <col min="20" max="23" width="7.375" style="1" customWidth="1"/>
    <col min="24" max="49" width="6.25" style="1" customWidth="1"/>
    <col min="50" max="50" width="8.5" style="1" customWidth="1"/>
    <col min="51" max="51" width="8.75" style="1" customWidth="1"/>
    <col min="52" max="55" width="6.25" style="1" customWidth="1"/>
    <col min="56" max="249" width="11.625" style="1"/>
    <col min="250" max="250" width="7.125" style="1" customWidth="1"/>
    <col min="251" max="251" width="5.125" style="1" customWidth="1"/>
    <col min="252" max="252" width="3.625" style="1" customWidth="1"/>
    <col min="253" max="255" width="8.25" style="1" customWidth="1"/>
    <col min="256" max="256" width="5" style="1" customWidth="1"/>
    <col min="257" max="257" width="8.375" style="1" customWidth="1"/>
    <col min="258" max="269" width="6.125" style="1" customWidth="1"/>
    <col min="270" max="273" width="7.375" style="1" customWidth="1"/>
    <col min="274" max="300" width="6.25" style="1" customWidth="1"/>
    <col min="301" max="301" width="4.75" style="1" customWidth="1"/>
    <col min="302" max="302" width="0" style="1" hidden="1" customWidth="1"/>
    <col min="303" max="303" width="12.625" style="1" customWidth="1"/>
    <col min="304" max="304" width="15.375" style="1" customWidth="1"/>
    <col min="305" max="305" width="12.625" style="1" customWidth="1"/>
    <col min="306" max="307" width="15.625" style="1" customWidth="1"/>
    <col min="308" max="505" width="11.625" style="1"/>
    <col min="506" max="506" width="7.125" style="1" customWidth="1"/>
    <col min="507" max="507" width="5.125" style="1" customWidth="1"/>
    <col min="508" max="508" width="3.625" style="1" customWidth="1"/>
    <col min="509" max="511" width="8.25" style="1" customWidth="1"/>
    <col min="512" max="512" width="5" style="1" customWidth="1"/>
    <col min="513" max="513" width="8.375" style="1" customWidth="1"/>
    <col min="514" max="525" width="6.125" style="1" customWidth="1"/>
    <col min="526" max="529" width="7.375" style="1" customWidth="1"/>
    <col min="530" max="556" width="6.25" style="1" customWidth="1"/>
    <col min="557" max="557" width="4.75" style="1" customWidth="1"/>
    <col min="558" max="558" width="0" style="1" hidden="1" customWidth="1"/>
    <col min="559" max="559" width="12.625" style="1" customWidth="1"/>
    <col min="560" max="560" width="15.375" style="1" customWidth="1"/>
    <col min="561" max="561" width="12.625" style="1" customWidth="1"/>
    <col min="562" max="563" width="15.625" style="1" customWidth="1"/>
    <col min="564" max="761" width="11.625" style="1"/>
    <col min="762" max="762" width="7.125" style="1" customWidth="1"/>
    <col min="763" max="763" width="5.125" style="1" customWidth="1"/>
    <col min="764" max="764" width="3.625" style="1" customWidth="1"/>
    <col min="765" max="767" width="8.25" style="1" customWidth="1"/>
    <col min="768" max="768" width="5" style="1" customWidth="1"/>
    <col min="769" max="769" width="8.375" style="1" customWidth="1"/>
    <col min="770" max="781" width="6.125" style="1" customWidth="1"/>
    <col min="782" max="785" width="7.375" style="1" customWidth="1"/>
    <col min="786" max="812" width="6.25" style="1" customWidth="1"/>
    <col min="813" max="813" width="4.75" style="1" customWidth="1"/>
    <col min="814" max="814" width="0" style="1" hidden="1" customWidth="1"/>
    <col min="815" max="815" width="12.625" style="1" customWidth="1"/>
    <col min="816" max="816" width="15.375" style="1" customWidth="1"/>
    <col min="817" max="817" width="12.625" style="1" customWidth="1"/>
    <col min="818" max="819" width="15.625" style="1" customWidth="1"/>
    <col min="820" max="1017" width="11.625" style="1"/>
    <col min="1018" max="1018" width="7.125" style="1" customWidth="1"/>
    <col min="1019" max="1019" width="5.125" style="1" customWidth="1"/>
    <col min="1020" max="1020" width="3.625" style="1" customWidth="1"/>
    <col min="1021" max="1023" width="8.25" style="1" customWidth="1"/>
    <col min="1024" max="1024" width="5" style="1" customWidth="1"/>
    <col min="1025" max="1025" width="8.375" style="1" customWidth="1"/>
    <col min="1026" max="1037" width="6.125" style="1" customWidth="1"/>
    <col min="1038" max="1041" width="7.375" style="1" customWidth="1"/>
    <col min="1042" max="1068" width="6.25" style="1" customWidth="1"/>
    <col min="1069" max="1069" width="4.75" style="1" customWidth="1"/>
    <col min="1070" max="1070" width="0" style="1" hidden="1" customWidth="1"/>
    <col min="1071" max="1071" width="12.625" style="1" customWidth="1"/>
    <col min="1072" max="1072" width="15.375" style="1" customWidth="1"/>
    <col min="1073" max="1073" width="12.625" style="1" customWidth="1"/>
    <col min="1074" max="1075" width="15.625" style="1" customWidth="1"/>
    <col min="1076" max="1273" width="11.625" style="1"/>
    <col min="1274" max="1274" width="7.125" style="1" customWidth="1"/>
    <col min="1275" max="1275" width="5.125" style="1" customWidth="1"/>
    <col min="1276" max="1276" width="3.625" style="1" customWidth="1"/>
    <col min="1277" max="1279" width="8.25" style="1" customWidth="1"/>
    <col min="1280" max="1280" width="5" style="1" customWidth="1"/>
    <col min="1281" max="1281" width="8.375" style="1" customWidth="1"/>
    <col min="1282" max="1293" width="6.125" style="1" customWidth="1"/>
    <col min="1294" max="1297" width="7.375" style="1" customWidth="1"/>
    <col min="1298" max="1324" width="6.25" style="1" customWidth="1"/>
    <col min="1325" max="1325" width="4.75" style="1" customWidth="1"/>
    <col min="1326" max="1326" width="0" style="1" hidden="1" customWidth="1"/>
    <col min="1327" max="1327" width="12.625" style="1" customWidth="1"/>
    <col min="1328" max="1328" width="15.375" style="1" customWidth="1"/>
    <col min="1329" max="1329" width="12.625" style="1" customWidth="1"/>
    <col min="1330" max="1331" width="15.625" style="1" customWidth="1"/>
    <col min="1332" max="1529" width="11.625" style="1"/>
    <col min="1530" max="1530" width="7.125" style="1" customWidth="1"/>
    <col min="1531" max="1531" width="5.125" style="1" customWidth="1"/>
    <col min="1532" max="1532" width="3.625" style="1" customWidth="1"/>
    <col min="1533" max="1535" width="8.25" style="1" customWidth="1"/>
    <col min="1536" max="1536" width="5" style="1" customWidth="1"/>
    <col min="1537" max="1537" width="8.375" style="1" customWidth="1"/>
    <col min="1538" max="1549" width="6.125" style="1" customWidth="1"/>
    <col min="1550" max="1553" width="7.375" style="1" customWidth="1"/>
    <col min="1554" max="1580" width="6.25" style="1" customWidth="1"/>
    <col min="1581" max="1581" width="4.75" style="1" customWidth="1"/>
    <col min="1582" max="1582" width="0" style="1" hidden="1" customWidth="1"/>
    <col min="1583" max="1583" width="12.625" style="1" customWidth="1"/>
    <col min="1584" max="1584" width="15.375" style="1" customWidth="1"/>
    <col min="1585" max="1585" width="12.625" style="1" customWidth="1"/>
    <col min="1586" max="1587" width="15.625" style="1" customWidth="1"/>
    <col min="1588" max="1785" width="11.625" style="1"/>
    <col min="1786" max="1786" width="7.125" style="1" customWidth="1"/>
    <col min="1787" max="1787" width="5.125" style="1" customWidth="1"/>
    <col min="1788" max="1788" width="3.625" style="1" customWidth="1"/>
    <col min="1789" max="1791" width="8.25" style="1" customWidth="1"/>
    <col min="1792" max="1792" width="5" style="1" customWidth="1"/>
    <col min="1793" max="1793" width="8.375" style="1" customWidth="1"/>
    <col min="1794" max="1805" width="6.125" style="1" customWidth="1"/>
    <col min="1806" max="1809" width="7.375" style="1" customWidth="1"/>
    <col min="1810" max="1836" width="6.25" style="1" customWidth="1"/>
    <col min="1837" max="1837" width="4.75" style="1" customWidth="1"/>
    <col min="1838" max="1838" width="0" style="1" hidden="1" customWidth="1"/>
    <col min="1839" max="1839" width="12.625" style="1" customWidth="1"/>
    <col min="1840" max="1840" width="15.375" style="1" customWidth="1"/>
    <col min="1841" max="1841" width="12.625" style="1" customWidth="1"/>
    <col min="1842" max="1843" width="15.625" style="1" customWidth="1"/>
    <col min="1844" max="2041" width="11.625" style="1"/>
    <col min="2042" max="2042" width="7.125" style="1" customWidth="1"/>
    <col min="2043" max="2043" width="5.125" style="1" customWidth="1"/>
    <col min="2044" max="2044" width="3.625" style="1" customWidth="1"/>
    <col min="2045" max="2047" width="8.25" style="1" customWidth="1"/>
    <col min="2048" max="2048" width="5" style="1" customWidth="1"/>
    <col min="2049" max="2049" width="8.375" style="1" customWidth="1"/>
    <col min="2050" max="2061" width="6.125" style="1" customWidth="1"/>
    <col min="2062" max="2065" width="7.375" style="1" customWidth="1"/>
    <col min="2066" max="2092" width="6.25" style="1" customWidth="1"/>
    <col min="2093" max="2093" width="4.75" style="1" customWidth="1"/>
    <col min="2094" max="2094" width="0" style="1" hidden="1" customWidth="1"/>
    <col min="2095" max="2095" width="12.625" style="1" customWidth="1"/>
    <col min="2096" max="2096" width="15.375" style="1" customWidth="1"/>
    <col min="2097" max="2097" width="12.625" style="1" customWidth="1"/>
    <col min="2098" max="2099" width="15.625" style="1" customWidth="1"/>
    <col min="2100" max="2297" width="11.625" style="1"/>
    <col min="2298" max="2298" width="7.125" style="1" customWidth="1"/>
    <col min="2299" max="2299" width="5.125" style="1" customWidth="1"/>
    <col min="2300" max="2300" width="3.625" style="1" customWidth="1"/>
    <col min="2301" max="2303" width="8.25" style="1" customWidth="1"/>
    <col min="2304" max="2304" width="5" style="1" customWidth="1"/>
    <col min="2305" max="2305" width="8.375" style="1" customWidth="1"/>
    <col min="2306" max="2317" width="6.125" style="1" customWidth="1"/>
    <col min="2318" max="2321" width="7.375" style="1" customWidth="1"/>
    <col min="2322" max="2348" width="6.25" style="1" customWidth="1"/>
    <col min="2349" max="2349" width="4.75" style="1" customWidth="1"/>
    <col min="2350" max="2350" width="0" style="1" hidden="1" customWidth="1"/>
    <col min="2351" max="2351" width="12.625" style="1" customWidth="1"/>
    <col min="2352" max="2352" width="15.375" style="1" customWidth="1"/>
    <col min="2353" max="2353" width="12.625" style="1" customWidth="1"/>
    <col min="2354" max="2355" width="15.625" style="1" customWidth="1"/>
    <col min="2356" max="2553" width="11.625" style="1"/>
    <col min="2554" max="2554" width="7.125" style="1" customWidth="1"/>
    <col min="2555" max="2555" width="5.125" style="1" customWidth="1"/>
    <col min="2556" max="2556" width="3.625" style="1" customWidth="1"/>
    <col min="2557" max="2559" width="8.25" style="1" customWidth="1"/>
    <col min="2560" max="2560" width="5" style="1" customWidth="1"/>
    <col min="2561" max="2561" width="8.375" style="1" customWidth="1"/>
    <col min="2562" max="2573" width="6.125" style="1" customWidth="1"/>
    <col min="2574" max="2577" width="7.375" style="1" customWidth="1"/>
    <col min="2578" max="2604" width="6.25" style="1" customWidth="1"/>
    <col min="2605" max="2605" width="4.75" style="1" customWidth="1"/>
    <col min="2606" max="2606" width="0" style="1" hidden="1" customWidth="1"/>
    <col min="2607" max="2607" width="12.625" style="1" customWidth="1"/>
    <col min="2608" max="2608" width="15.375" style="1" customWidth="1"/>
    <col min="2609" max="2609" width="12.625" style="1" customWidth="1"/>
    <col min="2610" max="2611" width="15.625" style="1" customWidth="1"/>
    <col min="2612" max="2809" width="11.625" style="1"/>
    <col min="2810" max="2810" width="7.125" style="1" customWidth="1"/>
    <col min="2811" max="2811" width="5.125" style="1" customWidth="1"/>
    <col min="2812" max="2812" width="3.625" style="1" customWidth="1"/>
    <col min="2813" max="2815" width="8.25" style="1" customWidth="1"/>
    <col min="2816" max="2816" width="5" style="1" customWidth="1"/>
    <col min="2817" max="2817" width="8.375" style="1" customWidth="1"/>
    <col min="2818" max="2829" width="6.125" style="1" customWidth="1"/>
    <col min="2830" max="2833" width="7.375" style="1" customWidth="1"/>
    <col min="2834" max="2860" width="6.25" style="1" customWidth="1"/>
    <col min="2861" max="2861" width="4.75" style="1" customWidth="1"/>
    <col min="2862" max="2862" width="0" style="1" hidden="1" customWidth="1"/>
    <col min="2863" max="2863" width="12.625" style="1" customWidth="1"/>
    <col min="2864" max="2864" width="15.375" style="1" customWidth="1"/>
    <col min="2865" max="2865" width="12.625" style="1" customWidth="1"/>
    <col min="2866" max="2867" width="15.625" style="1" customWidth="1"/>
    <col min="2868" max="3065" width="11.625" style="1"/>
    <col min="3066" max="3066" width="7.125" style="1" customWidth="1"/>
    <col min="3067" max="3067" width="5.125" style="1" customWidth="1"/>
    <col min="3068" max="3068" width="3.625" style="1" customWidth="1"/>
    <col min="3069" max="3071" width="8.25" style="1" customWidth="1"/>
    <col min="3072" max="3072" width="5" style="1" customWidth="1"/>
    <col min="3073" max="3073" width="8.375" style="1" customWidth="1"/>
    <col min="3074" max="3085" width="6.125" style="1" customWidth="1"/>
    <col min="3086" max="3089" width="7.375" style="1" customWidth="1"/>
    <col min="3090" max="3116" width="6.25" style="1" customWidth="1"/>
    <col min="3117" max="3117" width="4.75" style="1" customWidth="1"/>
    <col min="3118" max="3118" width="0" style="1" hidden="1" customWidth="1"/>
    <col min="3119" max="3119" width="12.625" style="1" customWidth="1"/>
    <col min="3120" max="3120" width="15.375" style="1" customWidth="1"/>
    <col min="3121" max="3121" width="12.625" style="1" customWidth="1"/>
    <col min="3122" max="3123" width="15.625" style="1" customWidth="1"/>
    <col min="3124" max="3321" width="11.625" style="1"/>
    <col min="3322" max="3322" width="7.125" style="1" customWidth="1"/>
    <col min="3323" max="3323" width="5.125" style="1" customWidth="1"/>
    <col min="3324" max="3324" width="3.625" style="1" customWidth="1"/>
    <col min="3325" max="3327" width="8.25" style="1" customWidth="1"/>
    <col min="3328" max="3328" width="5" style="1" customWidth="1"/>
    <col min="3329" max="3329" width="8.375" style="1" customWidth="1"/>
    <col min="3330" max="3341" width="6.125" style="1" customWidth="1"/>
    <col min="3342" max="3345" width="7.375" style="1" customWidth="1"/>
    <col min="3346" max="3372" width="6.25" style="1" customWidth="1"/>
    <col min="3373" max="3373" width="4.75" style="1" customWidth="1"/>
    <col min="3374" max="3374" width="0" style="1" hidden="1" customWidth="1"/>
    <col min="3375" max="3375" width="12.625" style="1" customWidth="1"/>
    <col min="3376" max="3376" width="15.375" style="1" customWidth="1"/>
    <col min="3377" max="3377" width="12.625" style="1" customWidth="1"/>
    <col min="3378" max="3379" width="15.625" style="1" customWidth="1"/>
    <col min="3380" max="3577" width="11.625" style="1"/>
    <col min="3578" max="3578" width="7.125" style="1" customWidth="1"/>
    <col min="3579" max="3579" width="5.125" style="1" customWidth="1"/>
    <col min="3580" max="3580" width="3.625" style="1" customWidth="1"/>
    <col min="3581" max="3583" width="8.25" style="1" customWidth="1"/>
    <col min="3584" max="3584" width="5" style="1" customWidth="1"/>
    <col min="3585" max="3585" width="8.375" style="1" customWidth="1"/>
    <col min="3586" max="3597" width="6.125" style="1" customWidth="1"/>
    <col min="3598" max="3601" width="7.375" style="1" customWidth="1"/>
    <col min="3602" max="3628" width="6.25" style="1" customWidth="1"/>
    <col min="3629" max="3629" width="4.75" style="1" customWidth="1"/>
    <col min="3630" max="3630" width="0" style="1" hidden="1" customWidth="1"/>
    <col min="3631" max="3631" width="12.625" style="1" customWidth="1"/>
    <col min="3632" max="3632" width="15.375" style="1" customWidth="1"/>
    <col min="3633" max="3633" width="12.625" style="1" customWidth="1"/>
    <col min="3634" max="3635" width="15.625" style="1" customWidth="1"/>
    <col min="3636" max="3833" width="11.625" style="1"/>
    <col min="3834" max="3834" width="7.125" style="1" customWidth="1"/>
    <col min="3835" max="3835" width="5.125" style="1" customWidth="1"/>
    <col min="3836" max="3836" width="3.625" style="1" customWidth="1"/>
    <col min="3837" max="3839" width="8.25" style="1" customWidth="1"/>
    <col min="3840" max="3840" width="5" style="1" customWidth="1"/>
    <col min="3841" max="3841" width="8.375" style="1" customWidth="1"/>
    <col min="3842" max="3853" width="6.125" style="1" customWidth="1"/>
    <col min="3854" max="3857" width="7.375" style="1" customWidth="1"/>
    <col min="3858" max="3884" width="6.25" style="1" customWidth="1"/>
    <col min="3885" max="3885" width="4.75" style="1" customWidth="1"/>
    <col min="3886" max="3886" width="0" style="1" hidden="1" customWidth="1"/>
    <col min="3887" max="3887" width="12.625" style="1" customWidth="1"/>
    <col min="3888" max="3888" width="15.375" style="1" customWidth="1"/>
    <col min="3889" max="3889" width="12.625" style="1" customWidth="1"/>
    <col min="3890" max="3891" width="15.625" style="1" customWidth="1"/>
    <col min="3892" max="4089" width="11.625" style="1"/>
    <col min="4090" max="4090" width="7.125" style="1" customWidth="1"/>
    <col min="4091" max="4091" width="5.125" style="1" customWidth="1"/>
    <col min="4092" max="4092" width="3.625" style="1" customWidth="1"/>
    <col min="4093" max="4095" width="8.25" style="1" customWidth="1"/>
    <col min="4096" max="4096" width="5" style="1" customWidth="1"/>
    <col min="4097" max="4097" width="8.375" style="1" customWidth="1"/>
    <col min="4098" max="4109" width="6.125" style="1" customWidth="1"/>
    <col min="4110" max="4113" width="7.375" style="1" customWidth="1"/>
    <col min="4114" max="4140" width="6.25" style="1" customWidth="1"/>
    <col min="4141" max="4141" width="4.75" style="1" customWidth="1"/>
    <col min="4142" max="4142" width="0" style="1" hidden="1" customWidth="1"/>
    <col min="4143" max="4143" width="12.625" style="1" customWidth="1"/>
    <col min="4144" max="4144" width="15.375" style="1" customWidth="1"/>
    <col min="4145" max="4145" width="12.625" style="1" customWidth="1"/>
    <col min="4146" max="4147" width="15.625" style="1" customWidth="1"/>
    <col min="4148" max="4345" width="11.625" style="1"/>
    <col min="4346" max="4346" width="7.125" style="1" customWidth="1"/>
    <col min="4347" max="4347" width="5.125" style="1" customWidth="1"/>
    <col min="4348" max="4348" width="3.625" style="1" customWidth="1"/>
    <col min="4349" max="4351" width="8.25" style="1" customWidth="1"/>
    <col min="4352" max="4352" width="5" style="1" customWidth="1"/>
    <col min="4353" max="4353" width="8.375" style="1" customWidth="1"/>
    <col min="4354" max="4365" width="6.125" style="1" customWidth="1"/>
    <col min="4366" max="4369" width="7.375" style="1" customWidth="1"/>
    <col min="4370" max="4396" width="6.25" style="1" customWidth="1"/>
    <col min="4397" max="4397" width="4.75" style="1" customWidth="1"/>
    <col min="4398" max="4398" width="0" style="1" hidden="1" customWidth="1"/>
    <col min="4399" max="4399" width="12.625" style="1" customWidth="1"/>
    <col min="4400" max="4400" width="15.375" style="1" customWidth="1"/>
    <col min="4401" max="4401" width="12.625" style="1" customWidth="1"/>
    <col min="4402" max="4403" width="15.625" style="1" customWidth="1"/>
    <col min="4404" max="4601" width="11.625" style="1"/>
    <col min="4602" max="4602" width="7.125" style="1" customWidth="1"/>
    <col min="4603" max="4603" width="5.125" style="1" customWidth="1"/>
    <col min="4604" max="4604" width="3.625" style="1" customWidth="1"/>
    <col min="4605" max="4607" width="8.25" style="1" customWidth="1"/>
    <col min="4608" max="4608" width="5" style="1" customWidth="1"/>
    <col min="4609" max="4609" width="8.375" style="1" customWidth="1"/>
    <col min="4610" max="4621" width="6.125" style="1" customWidth="1"/>
    <col min="4622" max="4625" width="7.375" style="1" customWidth="1"/>
    <col min="4626" max="4652" width="6.25" style="1" customWidth="1"/>
    <col min="4653" max="4653" width="4.75" style="1" customWidth="1"/>
    <col min="4654" max="4654" width="0" style="1" hidden="1" customWidth="1"/>
    <col min="4655" max="4655" width="12.625" style="1" customWidth="1"/>
    <col min="4656" max="4656" width="15.375" style="1" customWidth="1"/>
    <col min="4657" max="4657" width="12.625" style="1" customWidth="1"/>
    <col min="4658" max="4659" width="15.625" style="1" customWidth="1"/>
    <col min="4660" max="4857" width="11.625" style="1"/>
    <col min="4858" max="4858" width="7.125" style="1" customWidth="1"/>
    <col min="4859" max="4859" width="5.125" style="1" customWidth="1"/>
    <col min="4860" max="4860" width="3.625" style="1" customWidth="1"/>
    <col min="4861" max="4863" width="8.25" style="1" customWidth="1"/>
    <col min="4864" max="4864" width="5" style="1" customWidth="1"/>
    <col min="4865" max="4865" width="8.375" style="1" customWidth="1"/>
    <col min="4866" max="4877" width="6.125" style="1" customWidth="1"/>
    <col min="4878" max="4881" width="7.375" style="1" customWidth="1"/>
    <col min="4882" max="4908" width="6.25" style="1" customWidth="1"/>
    <col min="4909" max="4909" width="4.75" style="1" customWidth="1"/>
    <col min="4910" max="4910" width="0" style="1" hidden="1" customWidth="1"/>
    <col min="4911" max="4911" width="12.625" style="1" customWidth="1"/>
    <col min="4912" max="4912" width="15.375" style="1" customWidth="1"/>
    <col min="4913" max="4913" width="12.625" style="1" customWidth="1"/>
    <col min="4914" max="4915" width="15.625" style="1" customWidth="1"/>
    <col min="4916" max="5113" width="11.625" style="1"/>
    <col min="5114" max="5114" width="7.125" style="1" customWidth="1"/>
    <col min="5115" max="5115" width="5.125" style="1" customWidth="1"/>
    <col min="5116" max="5116" width="3.625" style="1" customWidth="1"/>
    <col min="5117" max="5119" width="8.25" style="1" customWidth="1"/>
    <col min="5120" max="5120" width="5" style="1" customWidth="1"/>
    <col min="5121" max="5121" width="8.375" style="1" customWidth="1"/>
    <col min="5122" max="5133" width="6.125" style="1" customWidth="1"/>
    <col min="5134" max="5137" width="7.375" style="1" customWidth="1"/>
    <col min="5138" max="5164" width="6.25" style="1" customWidth="1"/>
    <col min="5165" max="5165" width="4.75" style="1" customWidth="1"/>
    <col min="5166" max="5166" width="0" style="1" hidden="1" customWidth="1"/>
    <col min="5167" max="5167" width="12.625" style="1" customWidth="1"/>
    <col min="5168" max="5168" width="15.375" style="1" customWidth="1"/>
    <col min="5169" max="5169" width="12.625" style="1" customWidth="1"/>
    <col min="5170" max="5171" width="15.625" style="1" customWidth="1"/>
    <col min="5172" max="5369" width="11.625" style="1"/>
    <col min="5370" max="5370" width="7.125" style="1" customWidth="1"/>
    <col min="5371" max="5371" width="5.125" style="1" customWidth="1"/>
    <col min="5372" max="5372" width="3.625" style="1" customWidth="1"/>
    <col min="5373" max="5375" width="8.25" style="1" customWidth="1"/>
    <col min="5376" max="5376" width="5" style="1" customWidth="1"/>
    <col min="5377" max="5377" width="8.375" style="1" customWidth="1"/>
    <col min="5378" max="5389" width="6.125" style="1" customWidth="1"/>
    <col min="5390" max="5393" width="7.375" style="1" customWidth="1"/>
    <col min="5394" max="5420" width="6.25" style="1" customWidth="1"/>
    <col min="5421" max="5421" width="4.75" style="1" customWidth="1"/>
    <col min="5422" max="5422" width="0" style="1" hidden="1" customWidth="1"/>
    <col min="5423" max="5423" width="12.625" style="1" customWidth="1"/>
    <col min="5424" max="5424" width="15.375" style="1" customWidth="1"/>
    <col min="5425" max="5425" width="12.625" style="1" customWidth="1"/>
    <col min="5426" max="5427" width="15.625" style="1" customWidth="1"/>
    <col min="5428" max="5625" width="11.625" style="1"/>
    <col min="5626" max="5626" width="7.125" style="1" customWidth="1"/>
    <col min="5627" max="5627" width="5.125" style="1" customWidth="1"/>
    <col min="5628" max="5628" width="3.625" style="1" customWidth="1"/>
    <col min="5629" max="5631" width="8.25" style="1" customWidth="1"/>
    <col min="5632" max="5632" width="5" style="1" customWidth="1"/>
    <col min="5633" max="5633" width="8.375" style="1" customWidth="1"/>
    <col min="5634" max="5645" width="6.125" style="1" customWidth="1"/>
    <col min="5646" max="5649" width="7.375" style="1" customWidth="1"/>
    <col min="5650" max="5676" width="6.25" style="1" customWidth="1"/>
    <col min="5677" max="5677" width="4.75" style="1" customWidth="1"/>
    <col min="5678" max="5678" width="0" style="1" hidden="1" customWidth="1"/>
    <col min="5679" max="5679" width="12.625" style="1" customWidth="1"/>
    <col min="5680" max="5680" width="15.375" style="1" customWidth="1"/>
    <col min="5681" max="5681" width="12.625" style="1" customWidth="1"/>
    <col min="5682" max="5683" width="15.625" style="1" customWidth="1"/>
    <col min="5684" max="5881" width="11.625" style="1"/>
    <col min="5882" max="5882" width="7.125" style="1" customWidth="1"/>
    <col min="5883" max="5883" width="5.125" style="1" customWidth="1"/>
    <col min="5884" max="5884" width="3.625" style="1" customWidth="1"/>
    <col min="5885" max="5887" width="8.25" style="1" customWidth="1"/>
    <col min="5888" max="5888" width="5" style="1" customWidth="1"/>
    <col min="5889" max="5889" width="8.375" style="1" customWidth="1"/>
    <col min="5890" max="5901" width="6.125" style="1" customWidth="1"/>
    <col min="5902" max="5905" width="7.375" style="1" customWidth="1"/>
    <col min="5906" max="5932" width="6.25" style="1" customWidth="1"/>
    <col min="5933" max="5933" width="4.75" style="1" customWidth="1"/>
    <col min="5934" max="5934" width="0" style="1" hidden="1" customWidth="1"/>
    <col min="5935" max="5935" width="12.625" style="1" customWidth="1"/>
    <col min="5936" max="5936" width="15.375" style="1" customWidth="1"/>
    <col min="5937" max="5937" width="12.625" style="1" customWidth="1"/>
    <col min="5938" max="5939" width="15.625" style="1" customWidth="1"/>
    <col min="5940" max="6137" width="11.625" style="1"/>
    <col min="6138" max="6138" width="7.125" style="1" customWidth="1"/>
    <col min="6139" max="6139" width="5.125" style="1" customWidth="1"/>
    <col min="6140" max="6140" width="3.625" style="1" customWidth="1"/>
    <col min="6141" max="6143" width="8.25" style="1" customWidth="1"/>
    <col min="6144" max="6144" width="5" style="1" customWidth="1"/>
    <col min="6145" max="6145" width="8.375" style="1" customWidth="1"/>
    <col min="6146" max="6157" width="6.125" style="1" customWidth="1"/>
    <col min="6158" max="6161" width="7.375" style="1" customWidth="1"/>
    <col min="6162" max="6188" width="6.25" style="1" customWidth="1"/>
    <col min="6189" max="6189" width="4.75" style="1" customWidth="1"/>
    <col min="6190" max="6190" width="0" style="1" hidden="1" customWidth="1"/>
    <col min="6191" max="6191" width="12.625" style="1" customWidth="1"/>
    <col min="6192" max="6192" width="15.375" style="1" customWidth="1"/>
    <col min="6193" max="6193" width="12.625" style="1" customWidth="1"/>
    <col min="6194" max="6195" width="15.625" style="1" customWidth="1"/>
    <col min="6196" max="6393" width="11.625" style="1"/>
    <col min="6394" max="6394" width="7.125" style="1" customWidth="1"/>
    <col min="6395" max="6395" width="5.125" style="1" customWidth="1"/>
    <col min="6396" max="6396" width="3.625" style="1" customWidth="1"/>
    <col min="6397" max="6399" width="8.25" style="1" customWidth="1"/>
    <col min="6400" max="6400" width="5" style="1" customWidth="1"/>
    <col min="6401" max="6401" width="8.375" style="1" customWidth="1"/>
    <col min="6402" max="6413" width="6.125" style="1" customWidth="1"/>
    <col min="6414" max="6417" width="7.375" style="1" customWidth="1"/>
    <col min="6418" max="6444" width="6.25" style="1" customWidth="1"/>
    <col min="6445" max="6445" width="4.75" style="1" customWidth="1"/>
    <col min="6446" max="6446" width="0" style="1" hidden="1" customWidth="1"/>
    <col min="6447" max="6447" width="12.625" style="1" customWidth="1"/>
    <col min="6448" max="6448" width="15.375" style="1" customWidth="1"/>
    <col min="6449" max="6449" width="12.625" style="1" customWidth="1"/>
    <col min="6450" max="6451" width="15.625" style="1" customWidth="1"/>
    <col min="6452" max="6649" width="11.625" style="1"/>
    <col min="6650" max="6650" width="7.125" style="1" customWidth="1"/>
    <col min="6651" max="6651" width="5.125" style="1" customWidth="1"/>
    <col min="6652" max="6652" width="3.625" style="1" customWidth="1"/>
    <col min="6653" max="6655" width="8.25" style="1" customWidth="1"/>
    <col min="6656" max="6656" width="5" style="1" customWidth="1"/>
    <col min="6657" max="6657" width="8.375" style="1" customWidth="1"/>
    <col min="6658" max="6669" width="6.125" style="1" customWidth="1"/>
    <col min="6670" max="6673" width="7.375" style="1" customWidth="1"/>
    <col min="6674" max="6700" width="6.25" style="1" customWidth="1"/>
    <col min="6701" max="6701" width="4.75" style="1" customWidth="1"/>
    <col min="6702" max="6702" width="0" style="1" hidden="1" customWidth="1"/>
    <col min="6703" max="6703" width="12.625" style="1" customWidth="1"/>
    <col min="6704" max="6704" width="15.375" style="1" customWidth="1"/>
    <col min="6705" max="6705" width="12.625" style="1" customWidth="1"/>
    <col min="6706" max="6707" width="15.625" style="1" customWidth="1"/>
    <col min="6708" max="6905" width="11.625" style="1"/>
    <col min="6906" max="6906" width="7.125" style="1" customWidth="1"/>
    <col min="6907" max="6907" width="5.125" style="1" customWidth="1"/>
    <col min="6908" max="6908" width="3.625" style="1" customWidth="1"/>
    <col min="6909" max="6911" width="8.25" style="1" customWidth="1"/>
    <col min="6912" max="6912" width="5" style="1" customWidth="1"/>
    <col min="6913" max="6913" width="8.375" style="1" customWidth="1"/>
    <col min="6914" max="6925" width="6.125" style="1" customWidth="1"/>
    <col min="6926" max="6929" width="7.375" style="1" customWidth="1"/>
    <col min="6930" max="6956" width="6.25" style="1" customWidth="1"/>
    <col min="6957" max="6957" width="4.75" style="1" customWidth="1"/>
    <col min="6958" max="6958" width="0" style="1" hidden="1" customWidth="1"/>
    <col min="6959" max="6959" width="12.625" style="1" customWidth="1"/>
    <col min="6960" max="6960" width="15.375" style="1" customWidth="1"/>
    <col min="6961" max="6961" width="12.625" style="1" customWidth="1"/>
    <col min="6962" max="6963" width="15.625" style="1" customWidth="1"/>
    <col min="6964" max="7161" width="11.625" style="1"/>
    <col min="7162" max="7162" width="7.125" style="1" customWidth="1"/>
    <col min="7163" max="7163" width="5.125" style="1" customWidth="1"/>
    <col min="7164" max="7164" width="3.625" style="1" customWidth="1"/>
    <col min="7165" max="7167" width="8.25" style="1" customWidth="1"/>
    <col min="7168" max="7168" width="5" style="1" customWidth="1"/>
    <col min="7169" max="7169" width="8.375" style="1" customWidth="1"/>
    <col min="7170" max="7181" width="6.125" style="1" customWidth="1"/>
    <col min="7182" max="7185" width="7.375" style="1" customWidth="1"/>
    <col min="7186" max="7212" width="6.25" style="1" customWidth="1"/>
    <col min="7213" max="7213" width="4.75" style="1" customWidth="1"/>
    <col min="7214" max="7214" width="0" style="1" hidden="1" customWidth="1"/>
    <col min="7215" max="7215" width="12.625" style="1" customWidth="1"/>
    <col min="7216" max="7216" width="15.375" style="1" customWidth="1"/>
    <col min="7217" max="7217" width="12.625" style="1" customWidth="1"/>
    <col min="7218" max="7219" width="15.625" style="1" customWidth="1"/>
    <col min="7220" max="7417" width="11.625" style="1"/>
    <col min="7418" max="7418" width="7.125" style="1" customWidth="1"/>
    <col min="7419" max="7419" width="5.125" style="1" customWidth="1"/>
    <col min="7420" max="7420" width="3.625" style="1" customWidth="1"/>
    <col min="7421" max="7423" width="8.25" style="1" customWidth="1"/>
    <col min="7424" max="7424" width="5" style="1" customWidth="1"/>
    <col min="7425" max="7425" width="8.375" style="1" customWidth="1"/>
    <col min="7426" max="7437" width="6.125" style="1" customWidth="1"/>
    <col min="7438" max="7441" width="7.375" style="1" customWidth="1"/>
    <col min="7442" max="7468" width="6.25" style="1" customWidth="1"/>
    <col min="7469" max="7469" width="4.75" style="1" customWidth="1"/>
    <col min="7470" max="7470" width="0" style="1" hidden="1" customWidth="1"/>
    <col min="7471" max="7471" width="12.625" style="1" customWidth="1"/>
    <col min="7472" max="7472" width="15.375" style="1" customWidth="1"/>
    <col min="7473" max="7473" width="12.625" style="1" customWidth="1"/>
    <col min="7474" max="7475" width="15.625" style="1" customWidth="1"/>
    <col min="7476" max="7673" width="11.625" style="1"/>
    <col min="7674" max="7674" width="7.125" style="1" customWidth="1"/>
    <col min="7675" max="7675" width="5.125" style="1" customWidth="1"/>
    <col min="7676" max="7676" width="3.625" style="1" customWidth="1"/>
    <col min="7677" max="7679" width="8.25" style="1" customWidth="1"/>
    <col min="7680" max="7680" width="5" style="1" customWidth="1"/>
    <col min="7681" max="7681" width="8.375" style="1" customWidth="1"/>
    <col min="7682" max="7693" width="6.125" style="1" customWidth="1"/>
    <col min="7694" max="7697" width="7.375" style="1" customWidth="1"/>
    <col min="7698" max="7724" width="6.25" style="1" customWidth="1"/>
    <col min="7725" max="7725" width="4.75" style="1" customWidth="1"/>
    <col min="7726" max="7726" width="0" style="1" hidden="1" customWidth="1"/>
    <col min="7727" max="7727" width="12.625" style="1" customWidth="1"/>
    <col min="7728" max="7728" width="15.375" style="1" customWidth="1"/>
    <col min="7729" max="7729" width="12.625" style="1" customWidth="1"/>
    <col min="7730" max="7731" width="15.625" style="1" customWidth="1"/>
    <col min="7732" max="7929" width="11.625" style="1"/>
    <col min="7930" max="7930" width="7.125" style="1" customWidth="1"/>
    <col min="7931" max="7931" width="5.125" style="1" customWidth="1"/>
    <col min="7932" max="7932" width="3.625" style="1" customWidth="1"/>
    <col min="7933" max="7935" width="8.25" style="1" customWidth="1"/>
    <col min="7936" max="7936" width="5" style="1" customWidth="1"/>
    <col min="7937" max="7937" width="8.375" style="1" customWidth="1"/>
    <col min="7938" max="7949" width="6.125" style="1" customWidth="1"/>
    <col min="7950" max="7953" width="7.375" style="1" customWidth="1"/>
    <col min="7954" max="7980" width="6.25" style="1" customWidth="1"/>
    <col min="7981" max="7981" width="4.75" style="1" customWidth="1"/>
    <col min="7982" max="7982" width="0" style="1" hidden="1" customWidth="1"/>
    <col min="7983" max="7983" width="12.625" style="1" customWidth="1"/>
    <col min="7984" max="7984" width="15.375" style="1" customWidth="1"/>
    <col min="7985" max="7985" width="12.625" style="1" customWidth="1"/>
    <col min="7986" max="7987" width="15.625" style="1" customWidth="1"/>
    <col min="7988" max="8185" width="11.625" style="1"/>
    <col min="8186" max="8186" width="7.125" style="1" customWidth="1"/>
    <col min="8187" max="8187" width="5.125" style="1" customWidth="1"/>
    <col min="8188" max="8188" width="3.625" style="1" customWidth="1"/>
    <col min="8189" max="8191" width="8.25" style="1" customWidth="1"/>
    <col min="8192" max="8192" width="5" style="1" customWidth="1"/>
    <col min="8193" max="8193" width="8.375" style="1" customWidth="1"/>
    <col min="8194" max="8205" width="6.125" style="1" customWidth="1"/>
    <col min="8206" max="8209" width="7.375" style="1" customWidth="1"/>
    <col min="8210" max="8236" width="6.25" style="1" customWidth="1"/>
    <col min="8237" max="8237" width="4.75" style="1" customWidth="1"/>
    <col min="8238" max="8238" width="0" style="1" hidden="1" customWidth="1"/>
    <col min="8239" max="8239" width="12.625" style="1" customWidth="1"/>
    <col min="8240" max="8240" width="15.375" style="1" customWidth="1"/>
    <col min="8241" max="8241" width="12.625" style="1" customWidth="1"/>
    <col min="8242" max="8243" width="15.625" style="1" customWidth="1"/>
    <col min="8244" max="8441" width="11.625" style="1"/>
    <col min="8442" max="8442" width="7.125" style="1" customWidth="1"/>
    <col min="8443" max="8443" width="5.125" style="1" customWidth="1"/>
    <col min="8444" max="8444" width="3.625" style="1" customWidth="1"/>
    <col min="8445" max="8447" width="8.25" style="1" customWidth="1"/>
    <col min="8448" max="8448" width="5" style="1" customWidth="1"/>
    <col min="8449" max="8449" width="8.375" style="1" customWidth="1"/>
    <col min="8450" max="8461" width="6.125" style="1" customWidth="1"/>
    <col min="8462" max="8465" width="7.375" style="1" customWidth="1"/>
    <col min="8466" max="8492" width="6.25" style="1" customWidth="1"/>
    <col min="8493" max="8493" width="4.75" style="1" customWidth="1"/>
    <col min="8494" max="8494" width="0" style="1" hidden="1" customWidth="1"/>
    <col min="8495" max="8495" width="12.625" style="1" customWidth="1"/>
    <col min="8496" max="8496" width="15.375" style="1" customWidth="1"/>
    <col min="8497" max="8497" width="12.625" style="1" customWidth="1"/>
    <col min="8498" max="8499" width="15.625" style="1" customWidth="1"/>
    <col min="8500" max="8697" width="11.625" style="1"/>
    <col min="8698" max="8698" width="7.125" style="1" customWidth="1"/>
    <col min="8699" max="8699" width="5.125" style="1" customWidth="1"/>
    <col min="8700" max="8700" width="3.625" style="1" customWidth="1"/>
    <col min="8701" max="8703" width="8.25" style="1" customWidth="1"/>
    <col min="8704" max="8704" width="5" style="1" customWidth="1"/>
    <col min="8705" max="8705" width="8.375" style="1" customWidth="1"/>
    <col min="8706" max="8717" width="6.125" style="1" customWidth="1"/>
    <col min="8718" max="8721" width="7.375" style="1" customWidth="1"/>
    <col min="8722" max="8748" width="6.25" style="1" customWidth="1"/>
    <col min="8749" max="8749" width="4.75" style="1" customWidth="1"/>
    <col min="8750" max="8750" width="0" style="1" hidden="1" customWidth="1"/>
    <col min="8751" max="8751" width="12.625" style="1" customWidth="1"/>
    <col min="8752" max="8752" width="15.375" style="1" customWidth="1"/>
    <col min="8753" max="8753" width="12.625" style="1" customWidth="1"/>
    <col min="8754" max="8755" width="15.625" style="1" customWidth="1"/>
    <col min="8756" max="8953" width="11.625" style="1"/>
    <col min="8954" max="8954" width="7.125" style="1" customWidth="1"/>
    <col min="8955" max="8955" width="5.125" style="1" customWidth="1"/>
    <col min="8956" max="8956" width="3.625" style="1" customWidth="1"/>
    <col min="8957" max="8959" width="8.25" style="1" customWidth="1"/>
    <col min="8960" max="8960" width="5" style="1" customWidth="1"/>
    <col min="8961" max="8961" width="8.375" style="1" customWidth="1"/>
    <col min="8962" max="8973" width="6.125" style="1" customWidth="1"/>
    <col min="8974" max="8977" width="7.375" style="1" customWidth="1"/>
    <col min="8978" max="9004" width="6.25" style="1" customWidth="1"/>
    <col min="9005" max="9005" width="4.75" style="1" customWidth="1"/>
    <col min="9006" max="9006" width="0" style="1" hidden="1" customWidth="1"/>
    <col min="9007" max="9007" width="12.625" style="1" customWidth="1"/>
    <col min="9008" max="9008" width="15.375" style="1" customWidth="1"/>
    <col min="9009" max="9009" width="12.625" style="1" customWidth="1"/>
    <col min="9010" max="9011" width="15.625" style="1" customWidth="1"/>
    <col min="9012" max="9209" width="11.625" style="1"/>
    <col min="9210" max="9210" width="7.125" style="1" customWidth="1"/>
    <col min="9211" max="9211" width="5.125" style="1" customWidth="1"/>
    <col min="9212" max="9212" width="3.625" style="1" customWidth="1"/>
    <col min="9213" max="9215" width="8.25" style="1" customWidth="1"/>
    <col min="9216" max="9216" width="5" style="1" customWidth="1"/>
    <col min="9217" max="9217" width="8.375" style="1" customWidth="1"/>
    <col min="9218" max="9229" width="6.125" style="1" customWidth="1"/>
    <col min="9230" max="9233" width="7.375" style="1" customWidth="1"/>
    <col min="9234" max="9260" width="6.25" style="1" customWidth="1"/>
    <col min="9261" max="9261" width="4.75" style="1" customWidth="1"/>
    <col min="9262" max="9262" width="0" style="1" hidden="1" customWidth="1"/>
    <col min="9263" max="9263" width="12.625" style="1" customWidth="1"/>
    <col min="9264" max="9264" width="15.375" style="1" customWidth="1"/>
    <col min="9265" max="9265" width="12.625" style="1" customWidth="1"/>
    <col min="9266" max="9267" width="15.625" style="1" customWidth="1"/>
    <col min="9268" max="9465" width="11.625" style="1"/>
    <col min="9466" max="9466" width="7.125" style="1" customWidth="1"/>
    <col min="9467" max="9467" width="5.125" style="1" customWidth="1"/>
    <col min="9468" max="9468" width="3.625" style="1" customWidth="1"/>
    <col min="9469" max="9471" width="8.25" style="1" customWidth="1"/>
    <col min="9472" max="9472" width="5" style="1" customWidth="1"/>
    <col min="9473" max="9473" width="8.375" style="1" customWidth="1"/>
    <col min="9474" max="9485" width="6.125" style="1" customWidth="1"/>
    <col min="9486" max="9489" width="7.375" style="1" customWidth="1"/>
    <col min="9490" max="9516" width="6.25" style="1" customWidth="1"/>
    <col min="9517" max="9517" width="4.75" style="1" customWidth="1"/>
    <col min="9518" max="9518" width="0" style="1" hidden="1" customWidth="1"/>
    <col min="9519" max="9519" width="12.625" style="1" customWidth="1"/>
    <col min="9520" max="9520" width="15.375" style="1" customWidth="1"/>
    <col min="9521" max="9521" width="12.625" style="1" customWidth="1"/>
    <col min="9522" max="9523" width="15.625" style="1" customWidth="1"/>
    <col min="9524" max="9721" width="11.625" style="1"/>
    <col min="9722" max="9722" width="7.125" style="1" customWidth="1"/>
    <col min="9723" max="9723" width="5.125" style="1" customWidth="1"/>
    <col min="9724" max="9724" width="3.625" style="1" customWidth="1"/>
    <col min="9725" max="9727" width="8.25" style="1" customWidth="1"/>
    <col min="9728" max="9728" width="5" style="1" customWidth="1"/>
    <col min="9729" max="9729" width="8.375" style="1" customWidth="1"/>
    <col min="9730" max="9741" width="6.125" style="1" customWidth="1"/>
    <col min="9742" max="9745" width="7.375" style="1" customWidth="1"/>
    <col min="9746" max="9772" width="6.25" style="1" customWidth="1"/>
    <col min="9773" max="9773" width="4.75" style="1" customWidth="1"/>
    <col min="9774" max="9774" width="0" style="1" hidden="1" customWidth="1"/>
    <col min="9775" max="9775" width="12.625" style="1" customWidth="1"/>
    <col min="9776" max="9776" width="15.375" style="1" customWidth="1"/>
    <col min="9777" max="9777" width="12.625" style="1" customWidth="1"/>
    <col min="9778" max="9779" width="15.625" style="1" customWidth="1"/>
    <col min="9780" max="9977" width="11.625" style="1"/>
    <col min="9978" max="9978" width="7.125" style="1" customWidth="1"/>
    <col min="9979" max="9979" width="5.125" style="1" customWidth="1"/>
    <col min="9980" max="9980" width="3.625" style="1" customWidth="1"/>
    <col min="9981" max="9983" width="8.25" style="1" customWidth="1"/>
    <col min="9984" max="9984" width="5" style="1" customWidth="1"/>
    <col min="9985" max="9985" width="8.375" style="1" customWidth="1"/>
    <col min="9986" max="9997" width="6.125" style="1" customWidth="1"/>
    <col min="9998" max="10001" width="7.375" style="1" customWidth="1"/>
    <col min="10002" max="10028" width="6.25" style="1" customWidth="1"/>
    <col min="10029" max="10029" width="4.75" style="1" customWidth="1"/>
    <col min="10030" max="10030" width="0" style="1" hidden="1" customWidth="1"/>
    <col min="10031" max="10031" width="12.625" style="1" customWidth="1"/>
    <col min="10032" max="10032" width="15.375" style="1" customWidth="1"/>
    <col min="10033" max="10033" width="12.625" style="1" customWidth="1"/>
    <col min="10034" max="10035" width="15.625" style="1" customWidth="1"/>
    <col min="10036" max="10233" width="11.625" style="1"/>
    <col min="10234" max="10234" width="7.125" style="1" customWidth="1"/>
    <col min="10235" max="10235" width="5.125" style="1" customWidth="1"/>
    <col min="10236" max="10236" width="3.625" style="1" customWidth="1"/>
    <col min="10237" max="10239" width="8.25" style="1" customWidth="1"/>
    <col min="10240" max="10240" width="5" style="1" customWidth="1"/>
    <col min="10241" max="10241" width="8.375" style="1" customWidth="1"/>
    <col min="10242" max="10253" width="6.125" style="1" customWidth="1"/>
    <col min="10254" max="10257" width="7.375" style="1" customWidth="1"/>
    <col min="10258" max="10284" width="6.25" style="1" customWidth="1"/>
    <col min="10285" max="10285" width="4.75" style="1" customWidth="1"/>
    <col min="10286" max="10286" width="0" style="1" hidden="1" customWidth="1"/>
    <col min="10287" max="10287" width="12.625" style="1" customWidth="1"/>
    <col min="10288" max="10288" width="15.375" style="1" customWidth="1"/>
    <col min="10289" max="10289" width="12.625" style="1" customWidth="1"/>
    <col min="10290" max="10291" width="15.625" style="1" customWidth="1"/>
    <col min="10292" max="10489" width="11.625" style="1"/>
    <col min="10490" max="10490" width="7.125" style="1" customWidth="1"/>
    <col min="10491" max="10491" width="5.125" style="1" customWidth="1"/>
    <col min="10492" max="10492" width="3.625" style="1" customWidth="1"/>
    <col min="10493" max="10495" width="8.25" style="1" customWidth="1"/>
    <col min="10496" max="10496" width="5" style="1" customWidth="1"/>
    <col min="10497" max="10497" width="8.375" style="1" customWidth="1"/>
    <col min="10498" max="10509" width="6.125" style="1" customWidth="1"/>
    <col min="10510" max="10513" width="7.375" style="1" customWidth="1"/>
    <col min="10514" max="10540" width="6.25" style="1" customWidth="1"/>
    <col min="10541" max="10541" width="4.75" style="1" customWidth="1"/>
    <col min="10542" max="10542" width="0" style="1" hidden="1" customWidth="1"/>
    <col min="10543" max="10543" width="12.625" style="1" customWidth="1"/>
    <col min="10544" max="10544" width="15.375" style="1" customWidth="1"/>
    <col min="10545" max="10545" width="12.625" style="1" customWidth="1"/>
    <col min="10546" max="10547" width="15.625" style="1" customWidth="1"/>
    <col min="10548" max="10745" width="11.625" style="1"/>
    <col min="10746" max="10746" width="7.125" style="1" customWidth="1"/>
    <col min="10747" max="10747" width="5.125" style="1" customWidth="1"/>
    <col min="10748" max="10748" width="3.625" style="1" customWidth="1"/>
    <col min="10749" max="10751" width="8.25" style="1" customWidth="1"/>
    <col min="10752" max="10752" width="5" style="1" customWidth="1"/>
    <col min="10753" max="10753" width="8.375" style="1" customWidth="1"/>
    <col min="10754" max="10765" width="6.125" style="1" customWidth="1"/>
    <col min="10766" max="10769" width="7.375" style="1" customWidth="1"/>
    <col min="10770" max="10796" width="6.25" style="1" customWidth="1"/>
    <col min="10797" max="10797" width="4.75" style="1" customWidth="1"/>
    <col min="10798" max="10798" width="0" style="1" hidden="1" customWidth="1"/>
    <col min="10799" max="10799" width="12.625" style="1" customWidth="1"/>
    <col min="10800" max="10800" width="15.375" style="1" customWidth="1"/>
    <col min="10801" max="10801" width="12.625" style="1" customWidth="1"/>
    <col min="10802" max="10803" width="15.625" style="1" customWidth="1"/>
    <col min="10804" max="11001" width="11.625" style="1"/>
    <col min="11002" max="11002" width="7.125" style="1" customWidth="1"/>
    <col min="11003" max="11003" width="5.125" style="1" customWidth="1"/>
    <col min="11004" max="11004" width="3.625" style="1" customWidth="1"/>
    <col min="11005" max="11007" width="8.25" style="1" customWidth="1"/>
    <col min="11008" max="11008" width="5" style="1" customWidth="1"/>
    <col min="11009" max="11009" width="8.375" style="1" customWidth="1"/>
    <col min="11010" max="11021" width="6.125" style="1" customWidth="1"/>
    <col min="11022" max="11025" width="7.375" style="1" customWidth="1"/>
    <col min="11026" max="11052" width="6.25" style="1" customWidth="1"/>
    <col min="11053" max="11053" width="4.75" style="1" customWidth="1"/>
    <col min="11054" max="11054" width="0" style="1" hidden="1" customWidth="1"/>
    <col min="11055" max="11055" width="12.625" style="1" customWidth="1"/>
    <col min="11056" max="11056" width="15.375" style="1" customWidth="1"/>
    <col min="11057" max="11057" width="12.625" style="1" customWidth="1"/>
    <col min="11058" max="11059" width="15.625" style="1" customWidth="1"/>
    <col min="11060" max="11257" width="11.625" style="1"/>
    <col min="11258" max="11258" width="7.125" style="1" customWidth="1"/>
    <col min="11259" max="11259" width="5.125" style="1" customWidth="1"/>
    <col min="11260" max="11260" width="3.625" style="1" customWidth="1"/>
    <col min="11261" max="11263" width="8.25" style="1" customWidth="1"/>
    <col min="11264" max="11264" width="5" style="1" customWidth="1"/>
    <col min="11265" max="11265" width="8.375" style="1" customWidth="1"/>
    <col min="11266" max="11277" width="6.125" style="1" customWidth="1"/>
    <col min="11278" max="11281" width="7.375" style="1" customWidth="1"/>
    <col min="11282" max="11308" width="6.25" style="1" customWidth="1"/>
    <col min="11309" max="11309" width="4.75" style="1" customWidth="1"/>
    <col min="11310" max="11310" width="0" style="1" hidden="1" customWidth="1"/>
    <col min="11311" max="11311" width="12.625" style="1" customWidth="1"/>
    <col min="11312" max="11312" width="15.375" style="1" customWidth="1"/>
    <col min="11313" max="11313" width="12.625" style="1" customWidth="1"/>
    <col min="11314" max="11315" width="15.625" style="1" customWidth="1"/>
    <col min="11316" max="11513" width="11.625" style="1"/>
    <col min="11514" max="11514" width="7.125" style="1" customWidth="1"/>
    <col min="11515" max="11515" width="5.125" style="1" customWidth="1"/>
    <col min="11516" max="11516" width="3.625" style="1" customWidth="1"/>
    <col min="11517" max="11519" width="8.25" style="1" customWidth="1"/>
    <col min="11520" max="11520" width="5" style="1" customWidth="1"/>
    <col min="11521" max="11521" width="8.375" style="1" customWidth="1"/>
    <col min="11522" max="11533" width="6.125" style="1" customWidth="1"/>
    <col min="11534" max="11537" width="7.375" style="1" customWidth="1"/>
    <col min="11538" max="11564" width="6.25" style="1" customWidth="1"/>
    <col min="11565" max="11565" width="4.75" style="1" customWidth="1"/>
    <col min="11566" max="11566" width="0" style="1" hidden="1" customWidth="1"/>
    <col min="11567" max="11567" width="12.625" style="1" customWidth="1"/>
    <col min="11568" max="11568" width="15.375" style="1" customWidth="1"/>
    <col min="11569" max="11569" width="12.625" style="1" customWidth="1"/>
    <col min="11570" max="11571" width="15.625" style="1" customWidth="1"/>
    <col min="11572" max="11769" width="11.625" style="1"/>
    <col min="11770" max="11770" width="7.125" style="1" customWidth="1"/>
    <col min="11771" max="11771" width="5.125" style="1" customWidth="1"/>
    <col min="11772" max="11772" width="3.625" style="1" customWidth="1"/>
    <col min="11773" max="11775" width="8.25" style="1" customWidth="1"/>
    <col min="11776" max="11776" width="5" style="1" customWidth="1"/>
    <col min="11777" max="11777" width="8.375" style="1" customWidth="1"/>
    <col min="11778" max="11789" width="6.125" style="1" customWidth="1"/>
    <col min="11790" max="11793" width="7.375" style="1" customWidth="1"/>
    <col min="11794" max="11820" width="6.25" style="1" customWidth="1"/>
    <col min="11821" max="11821" width="4.75" style="1" customWidth="1"/>
    <col min="11822" max="11822" width="0" style="1" hidden="1" customWidth="1"/>
    <col min="11823" max="11823" width="12.625" style="1" customWidth="1"/>
    <col min="11824" max="11824" width="15.375" style="1" customWidth="1"/>
    <col min="11825" max="11825" width="12.625" style="1" customWidth="1"/>
    <col min="11826" max="11827" width="15.625" style="1" customWidth="1"/>
    <col min="11828" max="12025" width="11.625" style="1"/>
    <col min="12026" max="12026" width="7.125" style="1" customWidth="1"/>
    <col min="12027" max="12027" width="5.125" style="1" customWidth="1"/>
    <col min="12028" max="12028" width="3.625" style="1" customWidth="1"/>
    <col min="12029" max="12031" width="8.25" style="1" customWidth="1"/>
    <col min="12032" max="12032" width="5" style="1" customWidth="1"/>
    <col min="12033" max="12033" width="8.375" style="1" customWidth="1"/>
    <col min="12034" max="12045" width="6.125" style="1" customWidth="1"/>
    <col min="12046" max="12049" width="7.375" style="1" customWidth="1"/>
    <col min="12050" max="12076" width="6.25" style="1" customWidth="1"/>
    <col min="12077" max="12077" width="4.75" style="1" customWidth="1"/>
    <col min="12078" max="12078" width="0" style="1" hidden="1" customWidth="1"/>
    <col min="12079" max="12079" width="12.625" style="1" customWidth="1"/>
    <col min="12080" max="12080" width="15.375" style="1" customWidth="1"/>
    <col min="12081" max="12081" width="12.625" style="1" customWidth="1"/>
    <col min="12082" max="12083" width="15.625" style="1" customWidth="1"/>
    <col min="12084" max="12281" width="11.625" style="1"/>
    <col min="12282" max="12282" width="7.125" style="1" customWidth="1"/>
    <col min="12283" max="12283" width="5.125" style="1" customWidth="1"/>
    <col min="12284" max="12284" width="3.625" style="1" customWidth="1"/>
    <col min="12285" max="12287" width="8.25" style="1" customWidth="1"/>
    <col min="12288" max="12288" width="5" style="1" customWidth="1"/>
    <col min="12289" max="12289" width="8.375" style="1" customWidth="1"/>
    <col min="12290" max="12301" width="6.125" style="1" customWidth="1"/>
    <col min="12302" max="12305" width="7.375" style="1" customWidth="1"/>
    <col min="12306" max="12332" width="6.25" style="1" customWidth="1"/>
    <col min="12333" max="12333" width="4.75" style="1" customWidth="1"/>
    <col min="12334" max="12334" width="0" style="1" hidden="1" customWidth="1"/>
    <col min="12335" max="12335" width="12.625" style="1" customWidth="1"/>
    <col min="12336" max="12336" width="15.375" style="1" customWidth="1"/>
    <col min="12337" max="12337" width="12.625" style="1" customWidth="1"/>
    <col min="12338" max="12339" width="15.625" style="1" customWidth="1"/>
    <col min="12340" max="12537" width="11.625" style="1"/>
    <col min="12538" max="12538" width="7.125" style="1" customWidth="1"/>
    <col min="12539" max="12539" width="5.125" style="1" customWidth="1"/>
    <col min="12540" max="12540" width="3.625" style="1" customWidth="1"/>
    <col min="12541" max="12543" width="8.25" style="1" customWidth="1"/>
    <col min="12544" max="12544" width="5" style="1" customWidth="1"/>
    <col min="12545" max="12545" width="8.375" style="1" customWidth="1"/>
    <col min="12546" max="12557" width="6.125" style="1" customWidth="1"/>
    <col min="12558" max="12561" width="7.375" style="1" customWidth="1"/>
    <col min="12562" max="12588" width="6.25" style="1" customWidth="1"/>
    <col min="12589" max="12589" width="4.75" style="1" customWidth="1"/>
    <col min="12590" max="12590" width="0" style="1" hidden="1" customWidth="1"/>
    <col min="12591" max="12591" width="12.625" style="1" customWidth="1"/>
    <col min="12592" max="12592" width="15.375" style="1" customWidth="1"/>
    <col min="12593" max="12593" width="12.625" style="1" customWidth="1"/>
    <col min="12594" max="12595" width="15.625" style="1" customWidth="1"/>
    <col min="12596" max="12793" width="11.625" style="1"/>
    <col min="12794" max="12794" width="7.125" style="1" customWidth="1"/>
    <col min="12795" max="12795" width="5.125" style="1" customWidth="1"/>
    <col min="12796" max="12796" width="3.625" style="1" customWidth="1"/>
    <col min="12797" max="12799" width="8.25" style="1" customWidth="1"/>
    <col min="12800" max="12800" width="5" style="1" customWidth="1"/>
    <col min="12801" max="12801" width="8.375" style="1" customWidth="1"/>
    <col min="12802" max="12813" width="6.125" style="1" customWidth="1"/>
    <col min="12814" max="12817" width="7.375" style="1" customWidth="1"/>
    <col min="12818" max="12844" width="6.25" style="1" customWidth="1"/>
    <col min="12845" max="12845" width="4.75" style="1" customWidth="1"/>
    <col min="12846" max="12846" width="0" style="1" hidden="1" customWidth="1"/>
    <col min="12847" max="12847" width="12.625" style="1" customWidth="1"/>
    <col min="12848" max="12848" width="15.375" style="1" customWidth="1"/>
    <col min="12849" max="12849" width="12.625" style="1" customWidth="1"/>
    <col min="12850" max="12851" width="15.625" style="1" customWidth="1"/>
    <col min="12852" max="13049" width="11.625" style="1"/>
    <col min="13050" max="13050" width="7.125" style="1" customWidth="1"/>
    <col min="13051" max="13051" width="5.125" style="1" customWidth="1"/>
    <col min="13052" max="13052" width="3.625" style="1" customWidth="1"/>
    <col min="13053" max="13055" width="8.25" style="1" customWidth="1"/>
    <col min="13056" max="13056" width="5" style="1" customWidth="1"/>
    <col min="13057" max="13057" width="8.375" style="1" customWidth="1"/>
    <col min="13058" max="13069" width="6.125" style="1" customWidth="1"/>
    <col min="13070" max="13073" width="7.375" style="1" customWidth="1"/>
    <col min="13074" max="13100" width="6.25" style="1" customWidth="1"/>
    <col min="13101" max="13101" width="4.75" style="1" customWidth="1"/>
    <col min="13102" max="13102" width="0" style="1" hidden="1" customWidth="1"/>
    <col min="13103" max="13103" width="12.625" style="1" customWidth="1"/>
    <col min="13104" max="13104" width="15.375" style="1" customWidth="1"/>
    <col min="13105" max="13105" width="12.625" style="1" customWidth="1"/>
    <col min="13106" max="13107" width="15.625" style="1" customWidth="1"/>
    <col min="13108" max="13305" width="11.625" style="1"/>
    <col min="13306" max="13306" width="7.125" style="1" customWidth="1"/>
    <col min="13307" max="13307" width="5.125" style="1" customWidth="1"/>
    <col min="13308" max="13308" width="3.625" style="1" customWidth="1"/>
    <col min="13309" max="13311" width="8.25" style="1" customWidth="1"/>
    <col min="13312" max="13312" width="5" style="1" customWidth="1"/>
    <col min="13313" max="13313" width="8.375" style="1" customWidth="1"/>
    <col min="13314" max="13325" width="6.125" style="1" customWidth="1"/>
    <col min="13326" max="13329" width="7.375" style="1" customWidth="1"/>
    <col min="13330" max="13356" width="6.25" style="1" customWidth="1"/>
    <col min="13357" max="13357" width="4.75" style="1" customWidth="1"/>
    <col min="13358" max="13358" width="0" style="1" hidden="1" customWidth="1"/>
    <col min="13359" max="13359" width="12.625" style="1" customWidth="1"/>
    <col min="13360" max="13360" width="15.375" style="1" customWidth="1"/>
    <col min="13361" max="13361" width="12.625" style="1" customWidth="1"/>
    <col min="13362" max="13363" width="15.625" style="1" customWidth="1"/>
    <col min="13364" max="13561" width="11.625" style="1"/>
    <col min="13562" max="13562" width="7.125" style="1" customWidth="1"/>
    <col min="13563" max="13563" width="5.125" style="1" customWidth="1"/>
    <col min="13564" max="13564" width="3.625" style="1" customWidth="1"/>
    <col min="13565" max="13567" width="8.25" style="1" customWidth="1"/>
    <col min="13568" max="13568" width="5" style="1" customWidth="1"/>
    <col min="13569" max="13569" width="8.375" style="1" customWidth="1"/>
    <col min="13570" max="13581" width="6.125" style="1" customWidth="1"/>
    <col min="13582" max="13585" width="7.375" style="1" customWidth="1"/>
    <col min="13586" max="13612" width="6.25" style="1" customWidth="1"/>
    <col min="13613" max="13613" width="4.75" style="1" customWidth="1"/>
    <col min="13614" max="13614" width="0" style="1" hidden="1" customWidth="1"/>
    <col min="13615" max="13615" width="12.625" style="1" customWidth="1"/>
    <col min="13616" max="13616" width="15.375" style="1" customWidth="1"/>
    <col min="13617" max="13617" width="12.625" style="1" customWidth="1"/>
    <col min="13618" max="13619" width="15.625" style="1" customWidth="1"/>
    <col min="13620" max="13817" width="11.625" style="1"/>
    <col min="13818" max="13818" width="7.125" style="1" customWidth="1"/>
    <col min="13819" max="13819" width="5.125" style="1" customWidth="1"/>
    <col min="13820" max="13820" width="3.625" style="1" customWidth="1"/>
    <col min="13821" max="13823" width="8.25" style="1" customWidth="1"/>
    <col min="13824" max="13824" width="5" style="1" customWidth="1"/>
    <col min="13825" max="13825" width="8.375" style="1" customWidth="1"/>
    <col min="13826" max="13837" width="6.125" style="1" customWidth="1"/>
    <col min="13838" max="13841" width="7.375" style="1" customWidth="1"/>
    <col min="13842" max="13868" width="6.25" style="1" customWidth="1"/>
    <col min="13869" max="13869" width="4.75" style="1" customWidth="1"/>
    <col min="13870" max="13870" width="0" style="1" hidden="1" customWidth="1"/>
    <col min="13871" max="13871" width="12.625" style="1" customWidth="1"/>
    <col min="13872" max="13872" width="15.375" style="1" customWidth="1"/>
    <col min="13873" max="13873" width="12.625" style="1" customWidth="1"/>
    <col min="13874" max="13875" width="15.625" style="1" customWidth="1"/>
    <col min="13876" max="14073" width="11.625" style="1"/>
    <col min="14074" max="14074" width="7.125" style="1" customWidth="1"/>
    <col min="14075" max="14075" width="5.125" style="1" customWidth="1"/>
    <col min="14076" max="14076" width="3.625" style="1" customWidth="1"/>
    <col min="14077" max="14079" width="8.25" style="1" customWidth="1"/>
    <col min="14080" max="14080" width="5" style="1" customWidth="1"/>
    <col min="14081" max="14081" width="8.375" style="1" customWidth="1"/>
    <col min="14082" max="14093" width="6.125" style="1" customWidth="1"/>
    <col min="14094" max="14097" width="7.375" style="1" customWidth="1"/>
    <col min="14098" max="14124" width="6.25" style="1" customWidth="1"/>
    <col min="14125" max="14125" width="4.75" style="1" customWidth="1"/>
    <col min="14126" max="14126" width="0" style="1" hidden="1" customWidth="1"/>
    <col min="14127" max="14127" width="12.625" style="1" customWidth="1"/>
    <col min="14128" max="14128" width="15.375" style="1" customWidth="1"/>
    <col min="14129" max="14129" width="12.625" style="1" customWidth="1"/>
    <col min="14130" max="14131" width="15.625" style="1" customWidth="1"/>
    <col min="14132" max="14329" width="11.625" style="1"/>
    <col min="14330" max="14330" width="7.125" style="1" customWidth="1"/>
    <col min="14331" max="14331" width="5.125" style="1" customWidth="1"/>
    <col min="14332" max="14332" width="3.625" style="1" customWidth="1"/>
    <col min="14333" max="14335" width="8.25" style="1" customWidth="1"/>
    <col min="14336" max="14336" width="5" style="1" customWidth="1"/>
    <col min="14337" max="14337" width="8.375" style="1" customWidth="1"/>
    <col min="14338" max="14349" width="6.125" style="1" customWidth="1"/>
    <col min="14350" max="14353" width="7.375" style="1" customWidth="1"/>
    <col min="14354" max="14380" width="6.25" style="1" customWidth="1"/>
    <col min="14381" max="14381" width="4.75" style="1" customWidth="1"/>
    <col min="14382" max="14382" width="0" style="1" hidden="1" customWidth="1"/>
    <col min="14383" max="14383" width="12.625" style="1" customWidth="1"/>
    <col min="14384" max="14384" width="15.375" style="1" customWidth="1"/>
    <col min="14385" max="14385" width="12.625" style="1" customWidth="1"/>
    <col min="14386" max="14387" width="15.625" style="1" customWidth="1"/>
    <col min="14388" max="14585" width="11.625" style="1"/>
    <col min="14586" max="14586" width="7.125" style="1" customWidth="1"/>
    <col min="14587" max="14587" width="5.125" style="1" customWidth="1"/>
    <col min="14588" max="14588" width="3.625" style="1" customWidth="1"/>
    <col min="14589" max="14591" width="8.25" style="1" customWidth="1"/>
    <col min="14592" max="14592" width="5" style="1" customWidth="1"/>
    <col min="14593" max="14593" width="8.375" style="1" customWidth="1"/>
    <col min="14594" max="14605" width="6.125" style="1" customWidth="1"/>
    <col min="14606" max="14609" width="7.375" style="1" customWidth="1"/>
    <col min="14610" max="14636" width="6.25" style="1" customWidth="1"/>
    <col min="14637" max="14637" width="4.75" style="1" customWidth="1"/>
    <col min="14638" max="14638" width="0" style="1" hidden="1" customWidth="1"/>
    <col min="14639" max="14639" width="12.625" style="1" customWidth="1"/>
    <col min="14640" max="14640" width="15.375" style="1" customWidth="1"/>
    <col min="14641" max="14641" width="12.625" style="1" customWidth="1"/>
    <col min="14642" max="14643" width="15.625" style="1" customWidth="1"/>
    <col min="14644" max="14841" width="11.625" style="1"/>
    <col min="14842" max="14842" width="7.125" style="1" customWidth="1"/>
    <col min="14843" max="14843" width="5.125" style="1" customWidth="1"/>
    <col min="14844" max="14844" width="3.625" style="1" customWidth="1"/>
    <col min="14845" max="14847" width="8.25" style="1" customWidth="1"/>
    <col min="14848" max="14848" width="5" style="1" customWidth="1"/>
    <col min="14849" max="14849" width="8.375" style="1" customWidth="1"/>
    <col min="14850" max="14861" width="6.125" style="1" customWidth="1"/>
    <col min="14862" max="14865" width="7.375" style="1" customWidth="1"/>
    <col min="14866" max="14892" width="6.25" style="1" customWidth="1"/>
    <col min="14893" max="14893" width="4.75" style="1" customWidth="1"/>
    <col min="14894" max="14894" width="0" style="1" hidden="1" customWidth="1"/>
    <col min="14895" max="14895" width="12.625" style="1" customWidth="1"/>
    <col min="14896" max="14896" width="15.375" style="1" customWidth="1"/>
    <col min="14897" max="14897" width="12.625" style="1" customWidth="1"/>
    <col min="14898" max="14899" width="15.625" style="1" customWidth="1"/>
    <col min="14900" max="15097" width="11.625" style="1"/>
    <col min="15098" max="15098" width="7.125" style="1" customWidth="1"/>
    <col min="15099" max="15099" width="5.125" style="1" customWidth="1"/>
    <col min="15100" max="15100" width="3.625" style="1" customWidth="1"/>
    <col min="15101" max="15103" width="8.25" style="1" customWidth="1"/>
    <col min="15104" max="15104" width="5" style="1" customWidth="1"/>
    <col min="15105" max="15105" width="8.375" style="1" customWidth="1"/>
    <col min="15106" max="15117" width="6.125" style="1" customWidth="1"/>
    <col min="15118" max="15121" width="7.375" style="1" customWidth="1"/>
    <col min="15122" max="15148" width="6.25" style="1" customWidth="1"/>
    <col min="15149" max="15149" width="4.75" style="1" customWidth="1"/>
    <col min="15150" max="15150" width="0" style="1" hidden="1" customWidth="1"/>
    <col min="15151" max="15151" width="12.625" style="1" customWidth="1"/>
    <col min="15152" max="15152" width="15.375" style="1" customWidth="1"/>
    <col min="15153" max="15153" width="12.625" style="1" customWidth="1"/>
    <col min="15154" max="15155" width="15.625" style="1" customWidth="1"/>
    <col min="15156" max="15353" width="11.625" style="1"/>
    <col min="15354" max="15354" width="7.125" style="1" customWidth="1"/>
    <col min="15355" max="15355" width="5.125" style="1" customWidth="1"/>
    <col min="15356" max="15356" width="3.625" style="1" customWidth="1"/>
    <col min="15357" max="15359" width="8.25" style="1" customWidth="1"/>
    <col min="15360" max="15360" width="5" style="1" customWidth="1"/>
    <col min="15361" max="15361" width="8.375" style="1" customWidth="1"/>
    <col min="15362" max="15373" width="6.125" style="1" customWidth="1"/>
    <col min="15374" max="15377" width="7.375" style="1" customWidth="1"/>
    <col min="15378" max="15404" width="6.25" style="1" customWidth="1"/>
    <col min="15405" max="15405" width="4.75" style="1" customWidth="1"/>
    <col min="15406" max="15406" width="0" style="1" hidden="1" customWidth="1"/>
    <col min="15407" max="15407" width="12.625" style="1" customWidth="1"/>
    <col min="15408" max="15408" width="15.375" style="1" customWidth="1"/>
    <col min="15409" max="15409" width="12.625" style="1" customWidth="1"/>
    <col min="15410" max="15411" width="15.625" style="1" customWidth="1"/>
    <col min="15412" max="15609" width="11.625" style="1"/>
    <col min="15610" max="15610" width="7.125" style="1" customWidth="1"/>
    <col min="15611" max="15611" width="5.125" style="1" customWidth="1"/>
    <col min="15612" max="15612" width="3.625" style="1" customWidth="1"/>
    <col min="15613" max="15615" width="8.25" style="1" customWidth="1"/>
    <col min="15616" max="15616" width="5" style="1" customWidth="1"/>
    <col min="15617" max="15617" width="8.375" style="1" customWidth="1"/>
    <col min="15618" max="15629" width="6.125" style="1" customWidth="1"/>
    <col min="15630" max="15633" width="7.375" style="1" customWidth="1"/>
    <col min="15634" max="15660" width="6.25" style="1" customWidth="1"/>
    <col min="15661" max="15661" width="4.75" style="1" customWidth="1"/>
    <col min="15662" max="15662" width="0" style="1" hidden="1" customWidth="1"/>
    <col min="15663" max="15663" width="12.625" style="1" customWidth="1"/>
    <col min="15664" max="15664" width="15.375" style="1" customWidth="1"/>
    <col min="15665" max="15665" width="12.625" style="1" customWidth="1"/>
    <col min="15666" max="15667" width="15.625" style="1" customWidth="1"/>
    <col min="15668" max="15865" width="11.625" style="1"/>
    <col min="15866" max="15866" width="7.125" style="1" customWidth="1"/>
    <col min="15867" max="15867" width="5.125" style="1" customWidth="1"/>
    <col min="15868" max="15868" width="3.625" style="1" customWidth="1"/>
    <col min="15869" max="15871" width="8.25" style="1" customWidth="1"/>
    <col min="15872" max="15872" width="5" style="1" customWidth="1"/>
    <col min="15873" max="15873" width="8.375" style="1" customWidth="1"/>
    <col min="15874" max="15885" width="6.125" style="1" customWidth="1"/>
    <col min="15886" max="15889" width="7.375" style="1" customWidth="1"/>
    <col min="15890" max="15916" width="6.25" style="1" customWidth="1"/>
    <col min="15917" max="15917" width="4.75" style="1" customWidth="1"/>
    <col min="15918" max="15918" width="0" style="1" hidden="1" customWidth="1"/>
    <col min="15919" max="15919" width="12.625" style="1" customWidth="1"/>
    <col min="15920" max="15920" width="15.375" style="1" customWidth="1"/>
    <col min="15921" max="15921" width="12.625" style="1" customWidth="1"/>
    <col min="15922" max="15923" width="15.625" style="1" customWidth="1"/>
    <col min="15924" max="16121" width="11.625" style="1"/>
    <col min="16122" max="16122" width="7.125" style="1" customWidth="1"/>
    <col min="16123" max="16123" width="5.125" style="1" customWidth="1"/>
    <col min="16124" max="16124" width="3.625" style="1" customWidth="1"/>
    <col min="16125" max="16127" width="8.25" style="1" customWidth="1"/>
    <col min="16128" max="16128" width="5" style="1" customWidth="1"/>
    <col min="16129" max="16129" width="8.375" style="1" customWidth="1"/>
    <col min="16130" max="16141" width="6.125" style="1" customWidth="1"/>
    <col min="16142" max="16145" width="7.375" style="1" customWidth="1"/>
    <col min="16146" max="16172" width="6.25" style="1" customWidth="1"/>
    <col min="16173" max="16173" width="4.75" style="1" customWidth="1"/>
    <col min="16174" max="16174" width="0" style="1" hidden="1" customWidth="1"/>
    <col min="16175" max="16175" width="12.625" style="1" customWidth="1"/>
    <col min="16176" max="16176" width="15.375" style="1" customWidth="1"/>
    <col min="16177" max="16177" width="12.625" style="1" customWidth="1"/>
    <col min="16178" max="16179" width="15.625" style="1" customWidth="1"/>
    <col min="16180" max="16384" width="11.625" style="1"/>
  </cols>
  <sheetData>
    <row r="1" spans="1:55" s="14" customFormat="1" ht="30.75" customHeight="1" x14ac:dyDescent="0.25">
      <c r="A1" s="17"/>
      <c r="B1" s="17"/>
      <c r="C1" s="13" t="s">
        <v>179</v>
      </c>
      <c r="AY1" s="13"/>
      <c r="AZ1" s="13"/>
    </row>
    <row r="2" spans="1:55" s="17" customFormat="1" ht="30.75" customHeight="1" x14ac:dyDescent="0.2">
      <c r="A2" s="37" t="s">
        <v>180</v>
      </c>
      <c r="E2" s="43"/>
      <c r="AV2" s="44"/>
      <c r="AW2" s="44"/>
      <c r="AX2" s="44"/>
      <c r="AZ2" s="45"/>
      <c r="BC2" s="45" t="s">
        <v>177</v>
      </c>
    </row>
    <row r="3" spans="1:55" s="17" customFormat="1" ht="38.25" customHeight="1" x14ac:dyDescent="0.2">
      <c r="A3" s="169" t="s">
        <v>107</v>
      </c>
      <c r="B3" s="171"/>
      <c r="C3" s="153" t="s">
        <v>175</v>
      </c>
      <c r="D3" s="150" t="s">
        <v>1</v>
      </c>
      <c r="E3" s="151" t="s">
        <v>2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2"/>
      <c r="X3" s="150" t="s">
        <v>3</v>
      </c>
      <c r="Y3" s="150" t="s">
        <v>4</v>
      </c>
      <c r="Z3" s="156" t="s">
        <v>5</v>
      </c>
      <c r="AA3" s="156"/>
      <c r="AB3" s="156"/>
      <c r="AC3" s="156"/>
      <c r="AD3" s="156"/>
      <c r="AE3" s="156" t="s">
        <v>6</v>
      </c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0" t="s">
        <v>7</v>
      </c>
      <c r="AV3" s="150" t="s">
        <v>8</v>
      </c>
      <c r="AW3" s="150" t="s">
        <v>9</v>
      </c>
      <c r="AX3" s="150" t="s">
        <v>30</v>
      </c>
      <c r="AY3" s="150" t="s">
        <v>31</v>
      </c>
      <c r="AZ3" s="150" t="s">
        <v>108</v>
      </c>
      <c r="BA3" s="150" t="s">
        <v>109</v>
      </c>
      <c r="BB3" s="150" t="s">
        <v>110</v>
      </c>
      <c r="BC3" s="150" t="s">
        <v>111</v>
      </c>
    </row>
    <row r="4" spans="1:55" s="17" customFormat="1" ht="38.25" customHeight="1" x14ac:dyDescent="0.2">
      <c r="A4" s="172"/>
      <c r="B4" s="174"/>
      <c r="C4" s="136"/>
      <c r="D4" s="142"/>
      <c r="E4" s="153" t="s">
        <v>15</v>
      </c>
      <c r="F4" s="127" t="s">
        <v>16</v>
      </c>
      <c r="G4" s="151" t="s">
        <v>17</v>
      </c>
      <c r="H4" s="154"/>
      <c r="I4" s="154"/>
      <c r="J4" s="154"/>
      <c r="K4" s="154"/>
      <c r="L4" s="152"/>
      <c r="M4" s="155" t="s">
        <v>18</v>
      </c>
      <c r="N4" s="155"/>
      <c r="O4" s="155"/>
      <c r="P4" s="156" t="s">
        <v>19</v>
      </c>
      <c r="Q4" s="156"/>
      <c r="R4" s="157" t="s">
        <v>20</v>
      </c>
      <c r="S4" s="158"/>
      <c r="T4" s="157" t="s">
        <v>140</v>
      </c>
      <c r="U4" s="159"/>
      <c r="V4" s="159"/>
      <c r="W4" s="158"/>
      <c r="X4" s="142"/>
      <c r="Y4" s="142"/>
      <c r="Z4" s="160" t="s">
        <v>21</v>
      </c>
      <c r="AA4" s="161"/>
      <c r="AB4" s="150" t="s">
        <v>22</v>
      </c>
      <c r="AC4" s="150" t="s">
        <v>23</v>
      </c>
      <c r="AD4" s="150" t="s">
        <v>24</v>
      </c>
      <c r="AE4" s="190" t="s">
        <v>25</v>
      </c>
      <c r="AF4" s="151" t="s">
        <v>26</v>
      </c>
      <c r="AG4" s="154"/>
      <c r="AH4" s="154"/>
      <c r="AI4" s="154"/>
      <c r="AJ4" s="154"/>
      <c r="AK4" s="154"/>
      <c r="AL4" s="154"/>
      <c r="AM4" s="154"/>
      <c r="AN4" s="154"/>
      <c r="AO4" s="152"/>
      <c r="AP4" s="156" t="s">
        <v>27</v>
      </c>
      <c r="AQ4" s="156"/>
      <c r="AR4" s="156"/>
      <c r="AS4" s="150" t="s">
        <v>28</v>
      </c>
      <c r="AT4" s="150" t="s">
        <v>29</v>
      </c>
      <c r="AU4" s="142"/>
      <c r="AV4" s="142"/>
      <c r="AW4" s="142"/>
      <c r="AX4" s="142"/>
      <c r="AY4" s="142"/>
      <c r="AZ4" s="142"/>
      <c r="BA4" s="142"/>
      <c r="BB4" s="142"/>
      <c r="BC4" s="142"/>
    </row>
    <row r="5" spans="1:55" s="17" customFormat="1" ht="38.25" customHeight="1" x14ac:dyDescent="0.2">
      <c r="A5" s="172"/>
      <c r="B5" s="174"/>
      <c r="C5" s="136"/>
      <c r="D5" s="142"/>
      <c r="E5" s="136"/>
      <c r="F5" s="128"/>
      <c r="G5" s="167" t="s">
        <v>32</v>
      </c>
      <c r="H5" s="127" t="s">
        <v>184</v>
      </c>
      <c r="I5" s="127" t="s">
        <v>112</v>
      </c>
      <c r="J5" s="167" t="s">
        <v>35</v>
      </c>
      <c r="K5" s="167" t="s">
        <v>113</v>
      </c>
      <c r="L5" s="167" t="s">
        <v>37</v>
      </c>
      <c r="M5" s="167" t="s">
        <v>181</v>
      </c>
      <c r="N5" s="167" t="s">
        <v>38</v>
      </c>
      <c r="O5" s="167" t="s">
        <v>39</v>
      </c>
      <c r="P5" s="167" t="s">
        <v>40</v>
      </c>
      <c r="Q5" s="127" t="s">
        <v>41</v>
      </c>
      <c r="R5" s="127" t="s">
        <v>114</v>
      </c>
      <c r="S5" s="127" t="s">
        <v>43</v>
      </c>
      <c r="T5" s="127" t="s">
        <v>44</v>
      </c>
      <c r="U5" s="127" t="s">
        <v>45</v>
      </c>
      <c r="V5" s="127" t="s">
        <v>46</v>
      </c>
      <c r="W5" s="127" t="s">
        <v>41</v>
      </c>
      <c r="X5" s="142"/>
      <c r="Y5" s="142"/>
      <c r="Z5" s="162"/>
      <c r="AA5" s="163"/>
      <c r="AB5" s="142"/>
      <c r="AC5" s="142"/>
      <c r="AD5" s="142"/>
      <c r="AE5" s="191"/>
      <c r="AF5" s="193" t="s">
        <v>47</v>
      </c>
      <c r="AG5" s="147"/>
      <c r="AH5" s="147"/>
      <c r="AI5" s="147"/>
      <c r="AJ5" s="147"/>
      <c r="AK5" s="147"/>
      <c r="AL5" s="148"/>
      <c r="AM5" s="149" t="s">
        <v>48</v>
      </c>
      <c r="AN5" s="149" t="s">
        <v>49</v>
      </c>
      <c r="AO5" s="149" t="s">
        <v>50</v>
      </c>
      <c r="AP5" s="126" t="s">
        <v>51</v>
      </c>
      <c r="AQ5" s="126" t="s">
        <v>52</v>
      </c>
      <c r="AR5" s="126" t="s">
        <v>53</v>
      </c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</row>
    <row r="6" spans="1:55" s="17" customFormat="1" ht="38.25" customHeight="1" x14ac:dyDescent="0.2">
      <c r="A6" s="172"/>
      <c r="B6" s="174"/>
      <c r="C6" s="136"/>
      <c r="D6" s="142"/>
      <c r="E6" s="136"/>
      <c r="F6" s="128"/>
      <c r="G6" s="133"/>
      <c r="H6" s="128"/>
      <c r="I6" s="128"/>
      <c r="J6" s="133"/>
      <c r="K6" s="133"/>
      <c r="L6" s="133"/>
      <c r="M6" s="133"/>
      <c r="N6" s="133"/>
      <c r="O6" s="133"/>
      <c r="P6" s="133"/>
      <c r="Q6" s="128"/>
      <c r="R6" s="128"/>
      <c r="S6" s="128"/>
      <c r="T6" s="128"/>
      <c r="U6" s="128"/>
      <c r="V6" s="128"/>
      <c r="W6" s="128"/>
      <c r="X6" s="142"/>
      <c r="Y6" s="142"/>
      <c r="Z6" s="127" t="s">
        <v>54</v>
      </c>
      <c r="AA6" s="127" t="s">
        <v>55</v>
      </c>
      <c r="AB6" s="142"/>
      <c r="AC6" s="142"/>
      <c r="AD6" s="142"/>
      <c r="AE6" s="191"/>
      <c r="AF6" s="194"/>
      <c r="AG6" s="130" t="s">
        <v>56</v>
      </c>
      <c r="AH6" s="130"/>
      <c r="AI6" s="130"/>
      <c r="AJ6" s="131" t="s">
        <v>57</v>
      </c>
      <c r="AK6" s="131"/>
      <c r="AL6" s="131"/>
      <c r="AM6" s="149"/>
      <c r="AN6" s="149"/>
      <c r="AO6" s="149"/>
      <c r="AP6" s="126"/>
      <c r="AQ6" s="126"/>
      <c r="AR6" s="126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</row>
    <row r="7" spans="1:55" s="17" customFormat="1" ht="38.25" customHeight="1" x14ac:dyDescent="0.2">
      <c r="A7" s="172"/>
      <c r="B7" s="174"/>
      <c r="C7" s="136"/>
      <c r="D7" s="142"/>
      <c r="E7" s="136"/>
      <c r="F7" s="128"/>
      <c r="G7" s="133"/>
      <c r="H7" s="128"/>
      <c r="I7" s="128"/>
      <c r="J7" s="133"/>
      <c r="K7" s="133"/>
      <c r="L7" s="133"/>
      <c r="M7" s="133"/>
      <c r="N7" s="133"/>
      <c r="O7" s="133"/>
      <c r="P7" s="133"/>
      <c r="Q7" s="128"/>
      <c r="R7" s="128"/>
      <c r="S7" s="128"/>
      <c r="T7" s="128"/>
      <c r="U7" s="128"/>
      <c r="V7" s="128"/>
      <c r="W7" s="128"/>
      <c r="X7" s="142"/>
      <c r="Y7" s="142"/>
      <c r="Z7" s="128"/>
      <c r="AA7" s="128"/>
      <c r="AB7" s="142"/>
      <c r="AC7" s="142"/>
      <c r="AD7" s="142"/>
      <c r="AE7" s="191"/>
      <c r="AF7" s="194"/>
      <c r="AG7" s="132" t="s">
        <v>58</v>
      </c>
      <c r="AH7" s="132" t="s">
        <v>59</v>
      </c>
      <c r="AI7" s="135" t="s">
        <v>60</v>
      </c>
      <c r="AJ7" s="135" t="s">
        <v>58</v>
      </c>
      <c r="AK7" s="138" t="s">
        <v>61</v>
      </c>
      <c r="AL7" s="141" t="s">
        <v>60</v>
      </c>
      <c r="AM7" s="149"/>
      <c r="AN7" s="149"/>
      <c r="AO7" s="149"/>
      <c r="AP7" s="126"/>
      <c r="AQ7" s="126"/>
      <c r="AR7" s="126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</row>
    <row r="8" spans="1:55" s="17" customFormat="1" ht="38.25" customHeight="1" x14ac:dyDescent="0.2">
      <c r="A8" s="172"/>
      <c r="B8" s="174"/>
      <c r="C8" s="136"/>
      <c r="D8" s="142"/>
      <c r="E8" s="136"/>
      <c r="F8" s="128"/>
      <c r="G8" s="133"/>
      <c r="H8" s="128"/>
      <c r="I8" s="128"/>
      <c r="J8" s="133"/>
      <c r="K8" s="133"/>
      <c r="L8" s="133"/>
      <c r="M8" s="133"/>
      <c r="N8" s="133"/>
      <c r="O8" s="133"/>
      <c r="P8" s="133"/>
      <c r="Q8" s="128"/>
      <c r="R8" s="128"/>
      <c r="S8" s="128"/>
      <c r="T8" s="128"/>
      <c r="U8" s="128"/>
      <c r="V8" s="128"/>
      <c r="W8" s="128"/>
      <c r="X8" s="142"/>
      <c r="Y8" s="142"/>
      <c r="Z8" s="128"/>
      <c r="AA8" s="128"/>
      <c r="AB8" s="142"/>
      <c r="AC8" s="142"/>
      <c r="AD8" s="142"/>
      <c r="AE8" s="191"/>
      <c r="AF8" s="194"/>
      <c r="AG8" s="133"/>
      <c r="AH8" s="133"/>
      <c r="AI8" s="136"/>
      <c r="AJ8" s="136"/>
      <c r="AK8" s="139"/>
      <c r="AL8" s="142"/>
      <c r="AM8" s="149"/>
      <c r="AN8" s="149"/>
      <c r="AO8" s="149"/>
      <c r="AP8" s="126"/>
      <c r="AQ8" s="126"/>
      <c r="AR8" s="126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</row>
    <row r="9" spans="1:55" s="17" customFormat="1" ht="54.75" customHeight="1" x14ac:dyDescent="0.2">
      <c r="A9" s="175"/>
      <c r="B9" s="177"/>
      <c r="C9" s="137"/>
      <c r="D9" s="143"/>
      <c r="E9" s="137"/>
      <c r="F9" s="129"/>
      <c r="G9" s="134"/>
      <c r="H9" s="129"/>
      <c r="I9" s="129"/>
      <c r="J9" s="134"/>
      <c r="K9" s="134"/>
      <c r="L9" s="134"/>
      <c r="M9" s="134"/>
      <c r="N9" s="134"/>
      <c r="O9" s="134"/>
      <c r="P9" s="134"/>
      <c r="Q9" s="129"/>
      <c r="R9" s="129"/>
      <c r="S9" s="129"/>
      <c r="T9" s="129"/>
      <c r="U9" s="129"/>
      <c r="V9" s="129"/>
      <c r="W9" s="129"/>
      <c r="X9" s="143"/>
      <c r="Y9" s="143"/>
      <c r="Z9" s="129"/>
      <c r="AA9" s="129"/>
      <c r="AB9" s="143"/>
      <c r="AC9" s="143"/>
      <c r="AD9" s="143"/>
      <c r="AE9" s="192"/>
      <c r="AF9" s="195"/>
      <c r="AG9" s="134"/>
      <c r="AH9" s="134"/>
      <c r="AI9" s="137"/>
      <c r="AJ9" s="137"/>
      <c r="AK9" s="140"/>
      <c r="AL9" s="143"/>
      <c r="AM9" s="149"/>
      <c r="AN9" s="149"/>
      <c r="AO9" s="149"/>
      <c r="AP9" s="126"/>
      <c r="AQ9" s="126"/>
      <c r="AR9" s="126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</row>
    <row r="10" spans="1:55" s="6" customFormat="1" ht="18.75" customHeight="1" x14ac:dyDescent="0.2">
      <c r="A10" s="17"/>
      <c r="B10" s="1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17"/>
      <c r="AX10" s="38"/>
      <c r="AY10" s="39"/>
      <c r="AZ10" s="40"/>
      <c r="BA10" s="41"/>
      <c r="BB10" s="41"/>
      <c r="BC10" s="41"/>
    </row>
    <row r="11" spans="1:55" s="6" customFormat="1" ht="34.5" customHeight="1" x14ac:dyDescent="0.2">
      <c r="A11" s="46" t="s">
        <v>115</v>
      </c>
      <c r="B11" s="47"/>
      <c r="C11" s="52"/>
      <c r="D11" s="62">
        <v>1</v>
      </c>
      <c r="E11" s="62">
        <v>1</v>
      </c>
      <c r="F11" s="62">
        <v>0</v>
      </c>
      <c r="G11" s="62">
        <v>1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1</v>
      </c>
      <c r="U11" s="62">
        <v>0</v>
      </c>
      <c r="V11" s="62">
        <v>0</v>
      </c>
      <c r="W11" s="62">
        <v>0</v>
      </c>
      <c r="X11" s="62">
        <v>0</v>
      </c>
      <c r="Y11" s="62">
        <v>0</v>
      </c>
      <c r="Z11" s="62">
        <v>0</v>
      </c>
      <c r="AA11" s="62">
        <v>0</v>
      </c>
      <c r="AB11" s="62">
        <v>0</v>
      </c>
      <c r="AC11" s="62">
        <v>0</v>
      </c>
      <c r="AD11" s="62">
        <v>0</v>
      </c>
      <c r="AE11" s="62">
        <v>0</v>
      </c>
      <c r="AF11" s="62">
        <v>0</v>
      </c>
      <c r="AG11" s="62">
        <v>0</v>
      </c>
      <c r="AH11" s="62">
        <v>0</v>
      </c>
      <c r="AI11" s="62">
        <v>0</v>
      </c>
      <c r="AJ11" s="62">
        <v>0</v>
      </c>
      <c r="AK11" s="62">
        <v>0</v>
      </c>
      <c r="AL11" s="62">
        <v>0</v>
      </c>
      <c r="AM11" s="62">
        <v>0</v>
      </c>
      <c r="AN11" s="62">
        <v>0</v>
      </c>
      <c r="AO11" s="62">
        <v>0</v>
      </c>
      <c r="AP11" s="62">
        <v>0</v>
      </c>
      <c r="AQ11" s="62">
        <v>0</v>
      </c>
      <c r="AR11" s="62">
        <v>0</v>
      </c>
      <c r="AS11" s="62">
        <v>0</v>
      </c>
      <c r="AT11" s="62">
        <v>0</v>
      </c>
      <c r="AU11" s="62">
        <v>0</v>
      </c>
      <c r="AV11" s="62">
        <v>0</v>
      </c>
      <c r="AW11" s="59"/>
      <c r="AX11" s="62">
        <v>0</v>
      </c>
      <c r="AY11" s="51">
        <v>0</v>
      </c>
      <c r="AZ11" s="63">
        <v>0</v>
      </c>
      <c r="BA11" s="63">
        <v>0</v>
      </c>
      <c r="BB11" s="64">
        <v>0</v>
      </c>
      <c r="BC11" s="63">
        <v>0</v>
      </c>
    </row>
    <row r="12" spans="1:55" s="6" customFormat="1" ht="18.75" customHeight="1" x14ac:dyDescent="0.2">
      <c r="A12" s="17"/>
      <c r="B12" s="1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12"/>
      <c r="AX12" s="53"/>
      <c r="AY12" s="54"/>
      <c r="AZ12" s="55"/>
      <c r="BA12" s="56"/>
      <c r="BB12" s="56"/>
      <c r="BC12" s="56"/>
    </row>
    <row r="13" spans="1:55" s="6" customFormat="1" ht="34.5" customHeight="1" x14ac:dyDescent="0.2">
      <c r="A13" s="46" t="s">
        <v>116</v>
      </c>
      <c r="B13" s="47"/>
      <c r="C13" s="62">
        <v>24164</v>
      </c>
      <c r="D13" s="62">
        <v>3281</v>
      </c>
      <c r="E13" s="62">
        <v>3281</v>
      </c>
      <c r="F13" s="62">
        <v>1</v>
      </c>
      <c r="G13" s="62">
        <v>3052</v>
      </c>
      <c r="H13" s="62">
        <v>82</v>
      </c>
      <c r="I13" s="62">
        <v>6</v>
      </c>
      <c r="J13" s="62">
        <v>109</v>
      </c>
      <c r="K13" s="62">
        <v>30</v>
      </c>
      <c r="L13" s="62">
        <v>0</v>
      </c>
      <c r="M13" s="62">
        <v>1</v>
      </c>
      <c r="N13" s="62">
        <v>0</v>
      </c>
      <c r="O13" s="62">
        <v>0</v>
      </c>
      <c r="P13" s="62">
        <v>0</v>
      </c>
      <c r="Q13" s="62">
        <v>1</v>
      </c>
      <c r="R13" s="62">
        <v>0</v>
      </c>
      <c r="S13" s="62">
        <v>0</v>
      </c>
      <c r="T13" s="62">
        <v>3052</v>
      </c>
      <c r="U13" s="62">
        <v>82</v>
      </c>
      <c r="V13" s="62">
        <v>146</v>
      </c>
      <c r="W13" s="62">
        <v>1</v>
      </c>
      <c r="X13" s="62">
        <v>229</v>
      </c>
      <c r="Y13" s="62">
        <v>154</v>
      </c>
      <c r="Z13" s="62">
        <v>12</v>
      </c>
      <c r="AA13" s="62">
        <v>40</v>
      </c>
      <c r="AB13" s="62">
        <v>31</v>
      </c>
      <c r="AC13" s="62">
        <v>75</v>
      </c>
      <c r="AD13" s="62">
        <v>66</v>
      </c>
      <c r="AE13" s="62">
        <v>32</v>
      </c>
      <c r="AF13" s="62">
        <v>3</v>
      </c>
      <c r="AG13" s="62">
        <v>3</v>
      </c>
      <c r="AH13" s="62">
        <v>0</v>
      </c>
      <c r="AI13" s="62">
        <v>0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0</v>
      </c>
      <c r="AP13" s="62">
        <v>6</v>
      </c>
      <c r="AQ13" s="62">
        <v>18</v>
      </c>
      <c r="AR13" s="62">
        <v>59</v>
      </c>
      <c r="AS13" s="62">
        <v>0</v>
      </c>
      <c r="AT13" s="62">
        <v>17</v>
      </c>
      <c r="AU13" s="62">
        <v>75</v>
      </c>
      <c r="AV13" s="62">
        <v>14</v>
      </c>
      <c r="AW13" s="65">
        <v>23.940572752855488</v>
      </c>
      <c r="AX13" s="62">
        <v>2504</v>
      </c>
      <c r="AY13" s="51">
        <v>159</v>
      </c>
      <c r="AZ13" s="63">
        <v>6.9795793965254491</v>
      </c>
      <c r="BA13" s="64">
        <v>67.248908296943227</v>
      </c>
      <c r="BB13" s="64">
        <v>91.435537945748251</v>
      </c>
      <c r="BC13" s="64">
        <v>1.3100436681222707</v>
      </c>
    </row>
    <row r="14" spans="1:55" s="6" customFormat="1" ht="34.5" customHeight="1" x14ac:dyDescent="0.2">
      <c r="A14" s="46" t="s">
        <v>117</v>
      </c>
      <c r="B14" s="47"/>
      <c r="C14" s="62">
        <v>23425</v>
      </c>
      <c r="D14" s="62">
        <v>4844</v>
      </c>
      <c r="E14" s="62">
        <v>4844</v>
      </c>
      <c r="F14" s="62">
        <v>0</v>
      </c>
      <c r="G14" s="62">
        <v>4532</v>
      </c>
      <c r="H14" s="62">
        <v>112</v>
      </c>
      <c r="I14" s="62">
        <v>20</v>
      </c>
      <c r="J14" s="62">
        <v>125</v>
      </c>
      <c r="K14" s="62">
        <v>54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1</v>
      </c>
      <c r="S14" s="62">
        <v>0</v>
      </c>
      <c r="T14" s="62">
        <v>4532</v>
      </c>
      <c r="U14" s="62">
        <v>112</v>
      </c>
      <c r="V14" s="62">
        <v>200</v>
      </c>
      <c r="W14" s="62">
        <v>0</v>
      </c>
      <c r="X14" s="62">
        <v>312</v>
      </c>
      <c r="Y14" s="62">
        <v>218</v>
      </c>
      <c r="Z14" s="62">
        <v>24</v>
      </c>
      <c r="AA14" s="62">
        <v>41</v>
      </c>
      <c r="AB14" s="62">
        <v>33</v>
      </c>
      <c r="AC14" s="62">
        <v>97</v>
      </c>
      <c r="AD14" s="62">
        <v>81</v>
      </c>
      <c r="AE14" s="62">
        <v>38</v>
      </c>
      <c r="AF14" s="62">
        <v>8</v>
      </c>
      <c r="AG14" s="62">
        <v>6</v>
      </c>
      <c r="AH14" s="62">
        <v>1</v>
      </c>
      <c r="AI14" s="62">
        <v>0</v>
      </c>
      <c r="AJ14" s="62">
        <v>1</v>
      </c>
      <c r="AK14" s="62">
        <v>0</v>
      </c>
      <c r="AL14" s="62">
        <v>0</v>
      </c>
      <c r="AM14" s="62">
        <v>0</v>
      </c>
      <c r="AN14" s="62">
        <v>0</v>
      </c>
      <c r="AO14" s="62">
        <v>0</v>
      </c>
      <c r="AP14" s="62">
        <v>12</v>
      </c>
      <c r="AQ14" s="62">
        <v>35</v>
      </c>
      <c r="AR14" s="62">
        <v>75</v>
      </c>
      <c r="AS14" s="62">
        <v>0</v>
      </c>
      <c r="AT14" s="62">
        <v>21</v>
      </c>
      <c r="AU14" s="62">
        <v>94</v>
      </c>
      <c r="AV14" s="62">
        <v>26</v>
      </c>
      <c r="AW14" s="65">
        <v>40.328708644610458</v>
      </c>
      <c r="AX14" s="62">
        <v>4603</v>
      </c>
      <c r="AY14" s="51">
        <v>381</v>
      </c>
      <c r="AZ14" s="63">
        <v>6.4409578860445915</v>
      </c>
      <c r="BA14" s="64">
        <v>69.871794871794876</v>
      </c>
      <c r="BB14" s="64">
        <v>165.15276630883565</v>
      </c>
      <c r="BC14" s="64">
        <v>2.5641025641025639</v>
      </c>
    </row>
    <row r="15" spans="1:55" s="6" customFormat="1" ht="34.5" customHeight="1" x14ac:dyDescent="0.2">
      <c r="A15" s="46" t="s">
        <v>118</v>
      </c>
      <c r="B15" s="47"/>
      <c r="C15" s="62">
        <v>28023</v>
      </c>
      <c r="D15" s="62">
        <v>7307</v>
      </c>
      <c r="E15" s="62">
        <v>7307</v>
      </c>
      <c r="F15" s="62">
        <v>0</v>
      </c>
      <c r="G15" s="62">
        <v>6980</v>
      </c>
      <c r="H15" s="62">
        <v>119</v>
      </c>
      <c r="I15" s="62">
        <v>20</v>
      </c>
      <c r="J15" s="62">
        <v>97</v>
      </c>
      <c r="K15" s="62">
        <v>82</v>
      </c>
      <c r="L15" s="62">
        <v>1</v>
      </c>
      <c r="M15" s="62">
        <v>7</v>
      </c>
      <c r="N15" s="62">
        <v>0</v>
      </c>
      <c r="O15" s="62">
        <v>1</v>
      </c>
      <c r="P15" s="62">
        <v>0</v>
      </c>
      <c r="Q15" s="62">
        <v>0</v>
      </c>
      <c r="R15" s="62">
        <v>0</v>
      </c>
      <c r="S15" s="62">
        <v>0</v>
      </c>
      <c r="T15" s="62">
        <v>6980</v>
      </c>
      <c r="U15" s="62">
        <v>120</v>
      </c>
      <c r="V15" s="62">
        <v>207</v>
      </c>
      <c r="W15" s="62">
        <v>0</v>
      </c>
      <c r="X15" s="62">
        <v>327</v>
      </c>
      <c r="Y15" s="62">
        <v>249</v>
      </c>
      <c r="Z15" s="62">
        <v>28</v>
      </c>
      <c r="AA15" s="62">
        <v>38</v>
      </c>
      <c r="AB15" s="62">
        <v>39</v>
      </c>
      <c r="AC15" s="62">
        <v>115</v>
      </c>
      <c r="AD15" s="62">
        <v>100</v>
      </c>
      <c r="AE15" s="62">
        <v>50</v>
      </c>
      <c r="AF15" s="62">
        <v>17</v>
      </c>
      <c r="AG15" s="62">
        <v>11</v>
      </c>
      <c r="AH15" s="62">
        <v>0</v>
      </c>
      <c r="AI15" s="62">
        <v>1</v>
      </c>
      <c r="AJ15" s="62">
        <v>2</v>
      </c>
      <c r="AK15" s="62">
        <v>1</v>
      </c>
      <c r="AL15" s="62">
        <v>2</v>
      </c>
      <c r="AM15" s="62">
        <v>0</v>
      </c>
      <c r="AN15" s="62">
        <v>0</v>
      </c>
      <c r="AO15" s="62">
        <v>0</v>
      </c>
      <c r="AP15" s="62">
        <v>19</v>
      </c>
      <c r="AQ15" s="62">
        <v>39</v>
      </c>
      <c r="AR15" s="62">
        <v>73</v>
      </c>
      <c r="AS15" s="62">
        <v>0</v>
      </c>
      <c r="AT15" s="62">
        <v>20</v>
      </c>
      <c r="AU15" s="62">
        <v>78</v>
      </c>
      <c r="AV15" s="62">
        <v>25</v>
      </c>
      <c r="AW15" s="65">
        <v>53.588124040966349</v>
      </c>
      <c r="AX15" s="62">
        <v>7710</v>
      </c>
      <c r="AY15" s="51">
        <v>596</v>
      </c>
      <c r="AZ15" s="63">
        <v>4.4751608047078149</v>
      </c>
      <c r="BA15" s="64">
        <v>76.146788990825684</v>
      </c>
      <c r="BB15" s="64">
        <v>232.6536198166142</v>
      </c>
      <c r="BC15" s="64">
        <v>5.1987767584097861</v>
      </c>
    </row>
    <row r="16" spans="1:55" s="6" customFormat="1" ht="34.5" customHeight="1" x14ac:dyDescent="0.2">
      <c r="A16" s="46" t="s">
        <v>119</v>
      </c>
      <c r="B16" s="47"/>
      <c r="C16" s="62">
        <v>32343</v>
      </c>
      <c r="D16" s="62">
        <v>7772</v>
      </c>
      <c r="E16" s="62">
        <v>7772</v>
      </c>
      <c r="F16" s="62">
        <v>2</v>
      </c>
      <c r="G16" s="62">
        <v>7478</v>
      </c>
      <c r="H16" s="62">
        <v>101</v>
      </c>
      <c r="I16" s="62">
        <v>25</v>
      </c>
      <c r="J16" s="62">
        <v>88</v>
      </c>
      <c r="K16" s="62">
        <v>71</v>
      </c>
      <c r="L16" s="62">
        <v>3</v>
      </c>
      <c r="M16" s="62">
        <v>3</v>
      </c>
      <c r="N16" s="62">
        <v>0</v>
      </c>
      <c r="O16" s="62">
        <v>1</v>
      </c>
      <c r="P16" s="62">
        <v>0</v>
      </c>
      <c r="Q16" s="62">
        <v>2</v>
      </c>
      <c r="R16" s="62">
        <v>0</v>
      </c>
      <c r="S16" s="62">
        <v>0</v>
      </c>
      <c r="T16" s="62">
        <v>7478</v>
      </c>
      <c r="U16" s="62">
        <v>101</v>
      </c>
      <c r="V16" s="62">
        <v>191</v>
      </c>
      <c r="W16" s="62">
        <v>2</v>
      </c>
      <c r="X16" s="62">
        <v>294</v>
      </c>
      <c r="Y16" s="62">
        <v>217</v>
      </c>
      <c r="Z16" s="62">
        <v>28</v>
      </c>
      <c r="AA16" s="62">
        <v>30</v>
      </c>
      <c r="AB16" s="62">
        <v>30</v>
      </c>
      <c r="AC16" s="62">
        <v>86</v>
      </c>
      <c r="AD16" s="62">
        <v>77</v>
      </c>
      <c r="AE16" s="62">
        <v>41</v>
      </c>
      <c r="AF16" s="62">
        <v>12</v>
      </c>
      <c r="AG16" s="62">
        <v>8</v>
      </c>
      <c r="AH16" s="62">
        <v>0</v>
      </c>
      <c r="AI16" s="62">
        <v>2</v>
      </c>
      <c r="AJ16" s="62">
        <v>2</v>
      </c>
      <c r="AK16" s="62">
        <v>0</v>
      </c>
      <c r="AL16" s="62">
        <v>1</v>
      </c>
      <c r="AM16" s="62">
        <v>0</v>
      </c>
      <c r="AN16" s="62">
        <v>0</v>
      </c>
      <c r="AO16" s="62">
        <v>0</v>
      </c>
      <c r="AP16" s="62">
        <v>20</v>
      </c>
      <c r="AQ16" s="62">
        <v>29</v>
      </c>
      <c r="AR16" s="62">
        <v>63</v>
      </c>
      <c r="AS16" s="62">
        <v>0</v>
      </c>
      <c r="AT16" s="62">
        <v>18</v>
      </c>
      <c r="AU16" s="62">
        <v>77</v>
      </c>
      <c r="AV16" s="62">
        <v>28</v>
      </c>
      <c r="AW16" s="65">
        <v>48.307207123643444</v>
      </c>
      <c r="AX16" s="62">
        <v>7852</v>
      </c>
      <c r="AY16" s="51">
        <v>818</v>
      </c>
      <c r="AZ16" s="63">
        <v>3.7828100874935666</v>
      </c>
      <c r="BA16" s="64">
        <v>73.80952380952381</v>
      </c>
      <c r="BB16" s="64">
        <v>154.40041173443129</v>
      </c>
      <c r="BC16" s="64">
        <v>4.0816326530612246</v>
      </c>
    </row>
    <row r="17" spans="1:55" s="6" customFormat="1" ht="34.5" customHeight="1" x14ac:dyDescent="0.2">
      <c r="A17" s="46" t="s">
        <v>120</v>
      </c>
      <c r="B17" s="47"/>
      <c r="C17" s="62">
        <v>32749</v>
      </c>
      <c r="D17" s="62">
        <v>7446</v>
      </c>
      <c r="E17" s="62">
        <v>7446</v>
      </c>
      <c r="F17" s="62">
        <v>3</v>
      </c>
      <c r="G17" s="62">
        <v>7231</v>
      </c>
      <c r="H17" s="62">
        <v>68</v>
      </c>
      <c r="I17" s="62">
        <v>13</v>
      </c>
      <c r="J17" s="62">
        <v>68</v>
      </c>
      <c r="K17" s="62">
        <v>51</v>
      </c>
      <c r="L17" s="62">
        <v>2</v>
      </c>
      <c r="M17" s="62">
        <v>11</v>
      </c>
      <c r="N17" s="62">
        <v>1</v>
      </c>
      <c r="O17" s="62">
        <v>0</v>
      </c>
      <c r="P17" s="62">
        <v>0</v>
      </c>
      <c r="Q17" s="62">
        <v>1</v>
      </c>
      <c r="R17" s="62">
        <v>0</v>
      </c>
      <c r="S17" s="62">
        <v>1</v>
      </c>
      <c r="T17" s="62">
        <v>7231</v>
      </c>
      <c r="U17" s="62">
        <v>68</v>
      </c>
      <c r="V17" s="62">
        <v>146</v>
      </c>
      <c r="W17" s="62">
        <v>1</v>
      </c>
      <c r="X17" s="62">
        <v>215</v>
      </c>
      <c r="Y17" s="62">
        <v>171</v>
      </c>
      <c r="Z17" s="62">
        <v>26</v>
      </c>
      <c r="AA17" s="62">
        <v>25</v>
      </c>
      <c r="AB17" s="62">
        <v>26</v>
      </c>
      <c r="AC17" s="62">
        <v>69</v>
      </c>
      <c r="AD17" s="62">
        <v>60</v>
      </c>
      <c r="AE17" s="62">
        <v>47</v>
      </c>
      <c r="AF17" s="62">
        <v>3</v>
      </c>
      <c r="AG17" s="62">
        <v>1</v>
      </c>
      <c r="AH17" s="62">
        <v>0</v>
      </c>
      <c r="AI17" s="62">
        <v>0</v>
      </c>
      <c r="AJ17" s="62">
        <v>2</v>
      </c>
      <c r="AK17" s="62">
        <v>0</v>
      </c>
      <c r="AL17" s="62">
        <v>0</v>
      </c>
      <c r="AM17" s="62">
        <v>0</v>
      </c>
      <c r="AN17" s="62">
        <v>0</v>
      </c>
      <c r="AO17" s="62">
        <v>0</v>
      </c>
      <c r="AP17" s="62">
        <v>12</v>
      </c>
      <c r="AQ17" s="62">
        <v>19</v>
      </c>
      <c r="AR17" s="62">
        <v>53</v>
      </c>
      <c r="AS17" s="62">
        <v>0</v>
      </c>
      <c r="AT17" s="62">
        <v>15</v>
      </c>
      <c r="AU17" s="62">
        <v>44</v>
      </c>
      <c r="AV17" s="62">
        <v>20</v>
      </c>
      <c r="AW17" s="65">
        <v>51.012244648691563</v>
      </c>
      <c r="AX17" s="62">
        <v>9260</v>
      </c>
      <c r="AY17" s="51">
        <v>1178</v>
      </c>
      <c r="AZ17" s="63">
        <v>2.8874563524039756</v>
      </c>
      <c r="BA17" s="64">
        <v>79.534883720930239</v>
      </c>
      <c r="BB17" s="64">
        <v>40.290088638195002</v>
      </c>
      <c r="BC17" s="64">
        <v>1.3953488372093024</v>
      </c>
    </row>
    <row r="18" spans="1:55" s="6" customFormat="1" ht="34.5" customHeight="1" x14ac:dyDescent="0.2">
      <c r="A18" s="46" t="s">
        <v>121</v>
      </c>
      <c r="B18" s="47"/>
      <c r="C18" s="62">
        <v>29415</v>
      </c>
      <c r="D18" s="62">
        <v>5385</v>
      </c>
      <c r="E18" s="62">
        <v>5385</v>
      </c>
      <c r="F18" s="62">
        <v>1</v>
      </c>
      <c r="G18" s="62">
        <v>5252</v>
      </c>
      <c r="H18" s="62">
        <v>50</v>
      </c>
      <c r="I18" s="62">
        <v>11</v>
      </c>
      <c r="J18" s="62">
        <v>45</v>
      </c>
      <c r="K18" s="62">
        <v>20</v>
      </c>
      <c r="L18" s="62">
        <v>3</v>
      </c>
      <c r="M18" s="62">
        <v>2</v>
      </c>
      <c r="N18" s="62">
        <v>0</v>
      </c>
      <c r="O18" s="62">
        <v>0</v>
      </c>
      <c r="P18" s="62">
        <v>0</v>
      </c>
      <c r="Q18" s="62">
        <v>1</v>
      </c>
      <c r="R18" s="62">
        <v>0</v>
      </c>
      <c r="S18" s="62">
        <v>1</v>
      </c>
      <c r="T18" s="62">
        <v>5252</v>
      </c>
      <c r="U18" s="62">
        <v>50</v>
      </c>
      <c r="V18" s="62">
        <v>82</v>
      </c>
      <c r="W18" s="62">
        <v>1</v>
      </c>
      <c r="X18" s="62">
        <v>133</v>
      </c>
      <c r="Y18" s="62">
        <v>109</v>
      </c>
      <c r="Z18" s="62">
        <v>22</v>
      </c>
      <c r="AA18" s="62">
        <v>11</v>
      </c>
      <c r="AB18" s="62">
        <v>23</v>
      </c>
      <c r="AC18" s="62">
        <v>45</v>
      </c>
      <c r="AD18" s="62">
        <v>36</v>
      </c>
      <c r="AE18" s="62">
        <v>22</v>
      </c>
      <c r="AF18" s="62">
        <v>4</v>
      </c>
      <c r="AG18" s="62">
        <v>3</v>
      </c>
      <c r="AH18" s="62">
        <v>0</v>
      </c>
      <c r="AI18" s="62">
        <v>1</v>
      </c>
      <c r="AJ18" s="62">
        <v>0</v>
      </c>
      <c r="AK18" s="62">
        <v>0</v>
      </c>
      <c r="AL18" s="62">
        <v>0</v>
      </c>
      <c r="AM18" s="62">
        <v>0</v>
      </c>
      <c r="AN18" s="62">
        <v>0</v>
      </c>
      <c r="AO18" s="62">
        <v>0</v>
      </c>
      <c r="AP18" s="62">
        <v>6</v>
      </c>
      <c r="AQ18" s="62">
        <v>11</v>
      </c>
      <c r="AR18" s="62">
        <v>35</v>
      </c>
      <c r="AS18" s="62">
        <v>1</v>
      </c>
      <c r="AT18" s="62">
        <v>9</v>
      </c>
      <c r="AU18" s="62">
        <v>24</v>
      </c>
      <c r="AV18" s="62">
        <v>17</v>
      </c>
      <c r="AW18" s="65">
        <v>37.899031106578278</v>
      </c>
      <c r="AX18" s="62">
        <v>5763</v>
      </c>
      <c r="AY18" s="51">
        <v>1041</v>
      </c>
      <c r="AZ18" s="63">
        <v>2.469823584029712</v>
      </c>
      <c r="BA18" s="64">
        <v>81.954887218045101</v>
      </c>
      <c r="BB18" s="64">
        <v>74.280408542246974</v>
      </c>
      <c r="BC18" s="64">
        <v>3.007518796992481</v>
      </c>
    </row>
    <row r="19" spans="1:55" s="6" customFormat="1" ht="34.5" customHeight="1" x14ac:dyDescent="0.2">
      <c r="A19" s="46" t="s">
        <v>122</v>
      </c>
      <c r="B19" s="47"/>
      <c r="C19" s="62">
        <v>29099</v>
      </c>
      <c r="D19" s="62">
        <v>5872</v>
      </c>
      <c r="E19" s="62">
        <v>5872</v>
      </c>
      <c r="F19" s="62">
        <v>2</v>
      </c>
      <c r="G19" s="62">
        <v>5771</v>
      </c>
      <c r="H19" s="62">
        <v>43</v>
      </c>
      <c r="I19" s="62">
        <v>9</v>
      </c>
      <c r="J19" s="62">
        <v>24</v>
      </c>
      <c r="K19" s="62">
        <v>15</v>
      </c>
      <c r="L19" s="62">
        <v>1</v>
      </c>
      <c r="M19" s="62">
        <v>6</v>
      </c>
      <c r="N19" s="62">
        <v>0</v>
      </c>
      <c r="O19" s="62">
        <v>1</v>
      </c>
      <c r="P19" s="62">
        <v>0</v>
      </c>
      <c r="Q19" s="62">
        <v>2</v>
      </c>
      <c r="R19" s="62">
        <v>1</v>
      </c>
      <c r="S19" s="62">
        <v>0</v>
      </c>
      <c r="T19" s="62">
        <v>5771</v>
      </c>
      <c r="U19" s="62">
        <v>43</v>
      </c>
      <c r="V19" s="62">
        <v>56</v>
      </c>
      <c r="W19" s="62">
        <v>2</v>
      </c>
      <c r="X19" s="62">
        <v>101</v>
      </c>
      <c r="Y19" s="62">
        <v>83</v>
      </c>
      <c r="Z19" s="62">
        <v>21</v>
      </c>
      <c r="AA19" s="62">
        <v>10</v>
      </c>
      <c r="AB19" s="62">
        <v>14</v>
      </c>
      <c r="AC19" s="62">
        <v>32</v>
      </c>
      <c r="AD19" s="62">
        <v>22</v>
      </c>
      <c r="AE19" s="62">
        <v>33</v>
      </c>
      <c r="AF19" s="62">
        <v>3</v>
      </c>
      <c r="AG19" s="62">
        <v>2</v>
      </c>
      <c r="AH19" s="62">
        <v>0</v>
      </c>
      <c r="AI19" s="62">
        <v>0</v>
      </c>
      <c r="AJ19" s="62">
        <v>0</v>
      </c>
      <c r="AK19" s="62">
        <v>0</v>
      </c>
      <c r="AL19" s="62">
        <v>1</v>
      </c>
      <c r="AM19" s="62">
        <v>0</v>
      </c>
      <c r="AN19" s="62">
        <v>1</v>
      </c>
      <c r="AO19" s="62">
        <v>1</v>
      </c>
      <c r="AP19" s="62">
        <v>4</v>
      </c>
      <c r="AQ19" s="62">
        <v>4</v>
      </c>
      <c r="AR19" s="62">
        <v>16</v>
      </c>
      <c r="AS19" s="62">
        <v>0</v>
      </c>
      <c r="AT19" s="62">
        <v>13</v>
      </c>
      <c r="AU19" s="62">
        <v>18</v>
      </c>
      <c r="AV19" s="62">
        <v>3</v>
      </c>
      <c r="AW19" s="65">
        <v>40.513419705144507</v>
      </c>
      <c r="AX19" s="62">
        <v>5917</v>
      </c>
      <c r="AY19" s="51">
        <v>1147</v>
      </c>
      <c r="AZ19" s="63">
        <v>1.7200272479564034</v>
      </c>
      <c r="BA19" s="64">
        <v>82.178217821782184</v>
      </c>
      <c r="BB19" s="64">
        <v>68.119891008174378</v>
      </c>
      <c r="BC19" s="64">
        <v>3.9603960396039604</v>
      </c>
    </row>
    <row r="20" spans="1:55" s="6" customFormat="1" ht="34.5" customHeight="1" x14ac:dyDescent="0.2">
      <c r="A20" s="46" t="s">
        <v>123</v>
      </c>
      <c r="B20" s="47"/>
      <c r="C20" s="62">
        <v>37987</v>
      </c>
      <c r="D20" s="62">
        <v>5547</v>
      </c>
      <c r="E20" s="62">
        <v>5547</v>
      </c>
      <c r="F20" s="62">
        <v>2</v>
      </c>
      <c r="G20" s="62">
        <v>5490</v>
      </c>
      <c r="H20" s="62">
        <v>32</v>
      </c>
      <c r="I20" s="62">
        <v>3</v>
      </c>
      <c r="J20" s="62">
        <v>14</v>
      </c>
      <c r="K20" s="62">
        <v>3</v>
      </c>
      <c r="L20" s="62">
        <v>0</v>
      </c>
      <c r="M20" s="62">
        <v>1</v>
      </c>
      <c r="N20" s="62">
        <v>0</v>
      </c>
      <c r="O20" s="62">
        <v>2</v>
      </c>
      <c r="P20" s="62">
        <v>0</v>
      </c>
      <c r="Q20" s="62">
        <v>2</v>
      </c>
      <c r="R20" s="62">
        <v>0</v>
      </c>
      <c r="S20" s="62">
        <v>0</v>
      </c>
      <c r="T20" s="62">
        <v>5490</v>
      </c>
      <c r="U20" s="62">
        <v>32</v>
      </c>
      <c r="V20" s="62">
        <v>23</v>
      </c>
      <c r="W20" s="62">
        <v>2</v>
      </c>
      <c r="X20" s="62">
        <v>57</v>
      </c>
      <c r="Y20" s="62">
        <v>48</v>
      </c>
      <c r="Z20" s="62">
        <v>10</v>
      </c>
      <c r="AA20" s="62">
        <v>7</v>
      </c>
      <c r="AB20" s="62">
        <v>9</v>
      </c>
      <c r="AC20" s="62">
        <v>19</v>
      </c>
      <c r="AD20" s="62">
        <v>15</v>
      </c>
      <c r="AE20" s="62">
        <v>15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0</v>
      </c>
      <c r="AP20" s="62">
        <v>2</v>
      </c>
      <c r="AQ20" s="62">
        <v>5</v>
      </c>
      <c r="AR20" s="62">
        <v>9</v>
      </c>
      <c r="AS20" s="62">
        <v>0</v>
      </c>
      <c r="AT20" s="62">
        <v>7</v>
      </c>
      <c r="AU20" s="62">
        <v>9</v>
      </c>
      <c r="AV20" s="62">
        <v>8</v>
      </c>
      <c r="AW20" s="65">
        <v>30.468318108826704</v>
      </c>
      <c r="AX20" s="62">
        <v>6027</v>
      </c>
      <c r="AY20" s="51">
        <v>1098</v>
      </c>
      <c r="AZ20" s="63">
        <v>1.0275824770146025</v>
      </c>
      <c r="BA20" s="64">
        <v>84.21052631578948</v>
      </c>
      <c r="BB20" s="64">
        <v>0</v>
      </c>
      <c r="BC20" s="64">
        <v>0</v>
      </c>
    </row>
    <row r="21" spans="1:55" s="6" customFormat="1" ht="34.5" customHeight="1" x14ac:dyDescent="0.2">
      <c r="A21" s="46" t="s">
        <v>124</v>
      </c>
      <c r="B21" s="47"/>
      <c r="C21" s="62">
        <v>61536</v>
      </c>
      <c r="D21" s="62">
        <v>9116</v>
      </c>
      <c r="E21" s="62">
        <v>9116</v>
      </c>
      <c r="F21" s="62">
        <v>4</v>
      </c>
      <c r="G21" s="62">
        <v>9039</v>
      </c>
      <c r="H21" s="62">
        <v>40</v>
      </c>
      <c r="I21" s="62">
        <v>6</v>
      </c>
      <c r="J21" s="62">
        <v>9</v>
      </c>
      <c r="K21" s="62">
        <v>12</v>
      </c>
      <c r="L21" s="62">
        <v>2</v>
      </c>
      <c r="M21" s="62">
        <v>2</v>
      </c>
      <c r="N21" s="62">
        <v>0</v>
      </c>
      <c r="O21" s="62">
        <v>2</v>
      </c>
      <c r="P21" s="62">
        <v>0</v>
      </c>
      <c r="Q21" s="62">
        <v>4</v>
      </c>
      <c r="R21" s="62">
        <v>0</v>
      </c>
      <c r="S21" s="62">
        <v>0</v>
      </c>
      <c r="T21" s="62">
        <v>9039</v>
      </c>
      <c r="U21" s="62">
        <v>40</v>
      </c>
      <c r="V21" s="62">
        <v>33</v>
      </c>
      <c r="W21" s="62">
        <v>4</v>
      </c>
      <c r="X21" s="62">
        <v>77</v>
      </c>
      <c r="Y21" s="62">
        <v>61</v>
      </c>
      <c r="Z21" s="62">
        <v>13</v>
      </c>
      <c r="AA21" s="62">
        <v>10</v>
      </c>
      <c r="AB21" s="62">
        <v>14</v>
      </c>
      <c r="AC21" s="62">
        <v>23</v>
      </c>
      <c r="AD21" s="62">
        <v>19</v>
      </c>
      <c r="AE21" s="62">
        <v>22</v>
      </c>
      <c r="AF21" s="62">
        <v>7</v>
      </c>
      <c r="AG21" s="62">
        <v>3</v>
      </c>
      <c r="AH21" s="62">
        <v>1</v>
      </c>
      <c r="AI21" s="62">
        <v>1</v>
      </c>
      <c r="AJ21" s="62">
        <v>0</v>
      </c>
      <c r="AK21" s="62">
        <v>0</v>
      </c>
      <c r="AL21" s="62">
        <v>2</v>
      </c>
      <c r="AM21" s="62">
        <v>1</v>
      </c>
      <c r="AN21" s="62">
        <v>0</v>
      </c>
      <c r="AO21" s="62">
        <v>0</v>
      </c>
      <c r="AP21" s="62">
        <v>1</v>
      </c>
      <c r="AQ21" s="62">
        <v>3</v>
      </c>
      <c r="AR21" s="62">
        <v>12</v>
      </c>
      <c r="AS21" s="62">
        <v>0</v>
      </c>
      <c r="AT21" s="62">
        <v>5</v>
      </c>
      <c r="AU21" s="62">
        <v>16</v>
      </c>
      <c r="AV21" s="62">
        <v>9</v>
      </c>
      <c r="AW21" s="65">
        <v>30.80635725429017</v>
      </c>
      <c r="AX21" s="62">
        <v>9841</v>
      </c>
      <c r="AY21" s="51">
        <v>1472</v>
      </c>
      <c r="AZ21" s="63">
        <v>0.84466871434839841</v>
      </c>
      <c r="BA21" s="64">
        <v>79.220779220779221</v>
      </c>
      <c r="BB21" s="64">
        <v>76.788064940763491</v>
      </c>
      <c r="BC21" s="64">
        <v>9.0909090909090899</v>
      </c>
    </row>
    <row r="22" spans="1:55" s="6" customFormat="1" ht="34.5" customHeight="1" x14ac:dyDescent="0.2">
      <c r="A22" s="46" t="s">
        <v>125</v>
      </c>
      <c r="B22" s="47"/>
      <c r="C22" s="62">
        <v>66966</v>
      </c>
      <c r="D22" s="62">
        <v>8352</v>
      </c>
      <c r="E22" s="62">
        <v>8352</v>
      </c>
      <c r="F22" s="62">
        <v>5</v>
      </c>
      <c r="G22" s="62">
        <v>8285</v>
      </c>
      <c r="H22" s="62">
        <v>31</v>
      </c>
      <c r="I22" s="62">
        <v>4</v>
      </c>
      <c r="J22" s="62">
        <v>12</v>
      </c>
      <c r="K22" s="62">
        <v>9</v>
      </c>
      <c r="L22" s="62">
        <v>1</v>
      </c>
      <c r="M22" s="62">
        <v>3</v>
      </c>
      <c r="N22" s="62">
        <v>0</v>
      </c>
      <c r="O22" s="62">
        <v>1</v>
      </c>
      <c r="P22" s="62">
        <v>1</v>
      </c>
      <c r="Q22" s="62">
        <v>5</v>
      </c>
      <c r="R22" s="62">
        <v>0</v>
      </c>
      <c r="S22" s="62">
        <v>1</v>
      </c>
      <c r="T22" s="62">
        <v>8285</v>
      </c>
      <c r="U22" s="62">
        <v>31</v>
      </c>
      <c r="V22" s="62">
        <v>31</v>
      </c>
      <c r="W22" s="62">
        <v>5</v>
      </c>
      <c r="X22" s="62">
        <v>67</v>
      </c>
      <c r="Y22" s="62">
        <v>56</v>
      </c>
      <c r="Z22" s="62">
        <v>13</v>
      </c>
      <c r="AA22" s="62">
        <v>11</v>
      </c>
      <c r="AB22" s="62">
        <v>14</v>
      </c>
      <c r="AC22" s="62">
        <v>17</v>
      </c>
      <c r="AD22" s="62">
        <v>18</v>
      </c>
      <c r="AE22" s="62">
        <v>22</v>
      </c>
      <c r="AF22" s="62">
        <v>2</v>
      </c>
      <c r="AG22" s="62">
        <v>2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</v>
      </c>
      <c r="AN22" s="62">
        <v>3</v>
      </c>
      <c r="AO22" s="62">
        <v>0</v>
      </c>
      <c r="AP22" s="62">
        <v>4</v>
      </c>
      <c r="AQ22" s="62">
        <v>5</v>
      </c>
      <c r="AR22" s="62">
        <v>5</v>
      </c>
      <c r="AS22" s="62">
        <v>0</v>
      </c>
      <c r="AT22" s="62">
        <v>6</v>
      </c>
      <c r="AU22" s="62">
        <v>11</v>
      </c>
      <c r="AV22" s="62">
        <v>8</v>
      </c>
      <c r="AW22" s="65">
        <v>23.595555953767583</v>
      </c>
      <c r="AX22" s="62">
        <v>7449</v>
      </c>
      <c r="AY22" s="51">
        <v>1526</v>
      </c>
      <c r="AZ22" s="63">
        <v>0.80220306513409967</v>
      </c>
      <c r="BA22" s="64">
        <v>83.582089552238799</v>
      </c>
      <c r="BB22" s="64">
        <v>59.865900383141756</v>
      </c>
      <c r="BC22" s="64">
        <v>7.4626865671641784</v>
      </c>
    </row>
    <row r="23" spans="1:55" s="6" customFormat="1" ht="34.5" customHeight="1" x14ac:dyDescent="0.2">
      <c r="A23" s="46" t="s">
        <v>126</v>
      </c>
      <c r="B23" s="47"/>
      <c r="C23" s="62">
        <v>65104</v>
      </c>
      <c r="D23" s="62">
        <v>6225</v>
      </c>
      <c r="E23" s="62">
        <v>6225</v>
      </c>
      <c r="F23" s="62">
        <v>4</v>
      </c>
      <c r="G23" s="62">
        <v>6189</v>
      </c>
      <c r="H23" s="62">
        <v>14</v>
      </c>
      <c r="I23" s="62">
        <v>7</v>
      </c>
      <c r="J23" s="62">
        <v>8</v>
      </c>
      <c r="K23" s="62">
        <v>2</v>
      </c>
      <c r="L23" s="62">
        <v>2</v>
      </c>
      <c r="M23" s="62">
        <v>0</v>
      </c>
      <c r="N23" s="62">
        <v>0</v>
      </c>
      <c r="O23" s="62">
        <v>0</v>
      </c>
      <c r="P23" s="62">
        <v>0</v>
      </c>
      <c r="Q23" s="62">
        <v>3</v>
      </c>
      <c r="R23" s="62">
        <v>1</v>
      </c>
      <c r="S23" s="62">
        <v>2</v>
      </c>
      <c r="T23" s="62">
        <v>6187</v>
      </c>
      <c r="U23" s="62">
        <v>14</v>
      </c>
      <c r="V23" s="62">
        <v>22</v>
      </c>
      <c r="W23" s="62">
        <v>3</v>
      </c>
      <c r="X23" s="62">
        <v>39</v>
      </c>
      <c r="Y23" s="62">
        <v>30</v>
      </c>
      <c r="Z23" s="62">
        <v>4</v>
      </c>
      <c r="AA23" s="62">
        <v>3</v>
      </c>
      <c r="AB23" s="62">
        <v>8</v>
      </c>
      <c r="AC23" s="62">
        <v>15</v>
      </c>
      <c r="AD23" s="62">
        <v>11</v>
      </c>
      <c r="AE23" s="62">
        <v>10</v>
      </c>
      <c r="AF23" s="62">
        <v>4</v>
      </c>
      <c r="AG23" s="62">
        <v>2</v>
      </c>
      <c r="AH23" s="62">
        <v>0</v>
      </c>
      <c r="AI23" s="62">
        <v>2</v>
      </c>
      <c r="AJ23" s="62">
        <v>0</v>
      </c>
      <c r="AK23" s="62">
        <v>0</v>
      </c>
      <c r="AL23" s="62">
        <v>0</v>
      </c>
      <c r="AM23" s="62">
        <v>0</v>
      </c>
      <c r="AN23" s="62">
        <v>0</v>
      </c>
      <c r="AO23" s="62">
        <v>1</v>
      </c>
      <c r="AP23" s="62">
        <v>0</v>
      </c>
      <c r="AQ23" s="62">
        <v>3</v>
      </c>
      <c r="AR23" s="62">
        <v>5</v>
      </c>
      <c r="AS23" s="62">
        <v>0</v>
      </c>
      <c r="AT23" s="62">
        <v>3</v>
      </c>
      <c r="AU23" s="62">
        <v>9</v>
      </c>
      <c r="AV23" s="62">
        <v>4</v>
      </c>
      <c r="AW23" s="65">
        <v>19.186225116736299</v>
      </c>
      <c r="AX23" s="62">
        <v>6266</v>
      </c>
      <c r="AY23" s="51">
        <v>1083</v>
      </c>
      <c r="AZ23" s="63">
        <v>0.62650602409638556</v>
      </c>
      <c r="BA23" s="64">
        <v>76.92307692307692</v>
      </c>
      <c r="BB23" s="64">
        <v>64.257028112449802</v>
      </c>
      <c r="BC23" s="64">
        <v>10.256410256410255</v>
      </c>
    </row>
    <row r="24" spans="1:55" s="6" customFormat="1" ht="34.5" customHeight="1" x14ac:dyDescent="0.2">
      <c r="A24" s="46" t="s">
        <v>127</v>
      </c>
      <c r="B24" s="47"/>
      <c r="C24" s="62">
        <v>62601</v>
      </c>
      <c r="D24" s="62">
        <v>3112</v>
      </c>
      <c r="E24" s="62">
        <v>3112</v>
      </c>
      <c r="F24" s="62">
        <v>0</v>
      </c>
      <c r="G24" s="62">
        <v>3094</v>
      </c>
      <c r="H24" s="62">
        <v>6</v>
      </c>
      <c r="I24" s="62">
        <v>5</v>
      </c>
      <c r="J24" s="62">
        <v>1</v>
      </c>
      <c r="K24" s="62">
        <v>2</v>
      </c>
      <c r="L24" s="62">
        <v>0</v>
      </c>
      <c r="M24" s="62">
        <v>0</v>
      </c>
      <c r="N24" s="62">
        <v>0</v>
      </c>
      <c r="O24" s="62">
        <v>2</v>
      </c>
      <c r="P24" s="62">
        <v>0</v>
      </c>
      <c r="Q24" s="62">
        <v>1</v>
      </c>
      <c r="R24" s="62">
        <v>0</v>
      </c>
      <c r="S24" s="62">
        <v>2</v>
      </c>
      <c r="T24" s="62">
        <v>3094</v>
      </c>
      <c r="U24" s="62">
        <v>6</v>
      </c>
      <c r="V24" s="62">
        <v>11</v>
      </c>
      <c r="W24" s="62">
        <v>1</v>
      </c>
      <c r="X24" s="62">
        <v>18</v>
      </c>
      <c r="Y24" s="62">
        <v>14</v>
      </c>
      <c r="Z24" s="62">
        <v>2</v>
      </c>
      <c r="AA24" s="62">
        <v>1</v>
      </c>
      <c r="AB24" s="62">
        <v>5</v>
      </c>
      <c r="AC24" s="62">
        <v>3</v>
      </c>
      <c r="AD24" s="62">
        <v>3</v>
      </c>
      <c r="AE24" s="62">
        <v>7</v>
      </c>
      <c r="AF24" s="62">
        <v>2</v>
      </c>
      <c r="AG24" s="62">
        <v>2</v>
      </c>
      <c r="AH24" s="62">
        <v>0</v>
      </c>
      <c r="AI24" s="62">
        <v>0</v>
      </c>
      <c r="AJ24" s="62">
        <v>0</v>
      </c>
      <c r="AK24" s="62">
        <v>0</v>
      </c>
      <c r="AL24" s="62">
        <v>0</v>
      </c>
      <c r="AM24" s="62">
        <v>0</v>
      </c>
      <c r="AN24" s="62">
        <v>1</v>
      </c>
      <c r="AO24" s="62">
        <v>0</v>
      </c>
      <c r="AP24" s="62">
        <v>1</v>
      </c>
      <c r="AQ24" s="62">
        <v>1</v>
      </c>
      <c r="AR24" s="62">
        <v>0</v>
      </c>
      <c r="AS24" s="62">
        <v>0</v>
      </c>
      <c r="AT24" s="62">
        <v>0</v>
      </c>
      <c r="AU24" s="62">
        <v>4</v>
      </c>
      <c r="AV24" s="62">
        <v>2</v>
      </c>
      <c r="AW24" s="65">
        <v>10.07651634957908</v>
      </c>
      <c r="AX24" s="62">
        <v>3196</v>
      </c>
      <c r="AY24" s="51">
        <v>549</v>
      </c>
      <c r="AZ24" s="63">
        <v>0.57840616966580971</v>
      </c>
      <c r="BA24" s="64">
        <v>77.777777777777786</v>
      </c>
      <c r="BB24" s="64">
        <v>96.401028277634964</v>
      </c>
      <c r="BC24" s="64">
        <v>16.666666666666668</v>
      </c>
    </row>
    <row r="25" spans="1:55" s="6" customFormat="1" ht="34.5" customHeight="1" thickBot="1" x14ac:dyDescent="0.25">
      <c r="A25" s="71" t="s">
        <v>128</v>
      </c>
      <c r="B25" s="72"/>
      <c r="C25" s="73">
        <v>121353</v>
      </c>
      <c r="D25" s="73">
        <v>1315</v>
      </c>
      <c r="E25" s="73">
        <v>1315</v>
      </c>
      <c r="F25" s="73">
        <v>1</v>
      </c>
      <c r="G25" s="73">
        <v>1304</v>
      </c>
      <c r="H25" s="73">
        <v>4</v>
      </c>
      <c r="I25" s="73">
        <v>0</v>
      </c>
      <c r="J25" s="73">
        <v>1</v>
      </c>
      <c r="K25" s="73">
        <v>1</v>
      </c>
      <c r="L25" s="73">
        <v>0</v>
      </c>
      <c r="M25" s="73">
        <v>3</v>
      </c>
      <c r="N25" s="73">
        <v>0</v>
      </c>
      <c r="O25" s="73">
        <v>1</v>
      </c>
      <c r="P25" s="73">
        <v>0</v>
      </c>
      <c r="Q25" s="73">
        <v>1</v>
      </c>
      <c r="R25" s="73">
        <v>0</v>
      </c>
      <c r="S25" s="73">
        <v>2</v>
      </c>
      <c r="T25" s="73">
        <v>1305</v>
      </c>
      <c r="U25" s="73">
        <v>4</v>
      </c>
      <c r="V25" s="73">
        <v>6</v>
      </c>
      <c r="W25" s="73">
        <v>0</v>
      </c>
      <c r="X25" s="73">
        <v>10</v>
      </c>
      <c r="Y25" s="73">
        <v>6</v>
      </c>
      <c r="Z25" s="73">
        <v>0</v>
      </c>
      <c r="AA25" s="73">
        <v>1</v>
      </c>
      <c r="AB25" s="73">
        <v>0</v>
      </c>
      <c r="AC25" s="73">
        <v>3</v>
      </c>
      <c r="AD25" s="73">
        <v>3</v>
      </c>
      <c r="AE25" s="73">
        <v>2</v>
      </c>
      <c r="AF25" s="73">
        <v>1</v>
      </c>
      <c r="AG25" s="73">
        <v>1</v>
      </c>
      <c r="AH25" s="73">
        <v>0</v>
      </c>
      <c r="AI25" s="73">
        <v>0</v>
      </c>
      <c r="AJ25" s="73">
        <v>0</v>
      </c>
      <c r="AK25" s="73">
        <v>0</v>
      </c>
      <c r="AL25" s="73">
        <v>0</v>
      </c>
      <c r="AM25" s="73">
        <v>0</v>
      </c>
      <c r="AN25" s="73">
        <v>0</v>
      </c>
      <c r="AO25" s="73">
        <v>1</v>
      </c>
      <c r="AP25" s="73">
        <v>0</v>
      </c>
      <c r="AQ25" s="73">
        <v>0</v>
      </c>
      <c r="AR25" s="73">
        <v>0</v>
      </c>
      <c r="AS25" s="73">
        <v>0</v>
      </c>
      <c r="AT25" s="73">
        <v>1</v>
      </c>
      <c r="AU25" s="73">
        <v>4</v>
      </c>
      <c r="AV25" s="73">
        <v>1</v>
      </c>
      <c r="AW25" s="74">
        <v>2.1169645579425311</v>
      </c>
      <c r="AX25" s="73">
        <v>1254</v>
      </c>
      <c r="AY25" s="75">
        <v>206</v>
      </c>
      <c r="AZ25" s="76">
        <v>0.76045627376425851</v>
      </c>
      <c r="BA25" s="77">
        <v>60</v>
      </c>
      <c r="BB25" s="77">
        <v>76.045627376425855</v>
      </c>
      <c r="BC25" s="77">
        <v>10</v>
      </c>
    </row>
    <row r="26" spans="1:55" s="6" customFormat="1" ht="34.5" customHeight="1" thickTop="1" x14ac:dyDescent="0.2">
      <c r="A26" s="48" t="s">
        <v>129</v>
      </c>
      <c r="B26" s="49"/>
      <c r="C26" s="66">
        <v>614765</v>
      </c>
      <c r="D26" s="66">
        <v>75574</v>
      </c>
      <c r="E26" s="66">
        <v>75574</v>
      </c>
      <c r="F26" s="66">
        <v>25</v>
      </c>
      <c r="G26" s="66">
        <v>73697</v>
      </c>
      <c r="H26" s="66">
        <v>702</v>
      </c>
      <c r="I26" s="66">
        <v>129</v>
      </c>
      <c r="J26" s="66">
        <v>601</v>
      </c>
      <c r="K26" s="66">
        <v>352</v>
      </c>
      <c r="L26" s="66">
        <v>15</v>
      </c>
      <c r="M26" s="66">
        <v>39</v>
      </c>
      <c r="N26" s="66">
        <v>1</v>
      </c>
      <c r="O26" s="66">
        <v>11</v>
      </c>
      <c r="P26" s="66">
        <v>1</v>
      </c>
      <c r="Q26" s="66">
        <v>23</v>
      </c>
      <c r="R26" s="66">
        <v>3</v>
      </c>
      <c r="S26" s="66">
        <v>9</v>
      </c>
      <c r="T26" s="66">
        <v>73696</v>
      </c>
      <c r="U26" s="66">
        <v>703</v>
      </c>
      <c r="V26" s="66">
        <v>1154</v>
      </c>
      <c r="W26" s="66">
        <v>22</v>
      </c>
      <c r="X26" s="66">
        <v>1879</v>
      </c>
      <c r="Y26" s="66">
        <v>1416</v>
      </c>
      <c r="Z26" s="66">
        <v>203</v>
      </c>
      <c r="AA26" s="66">
        <v>228</v>
      </c>
      <c r="AB26" s="66">
        <v>246</v>
      </c>
      <c r="AC26" s="66">
        <v>599</v>
      </c>
      <c r="AD26" s="66">
        <v>511</v>
      </c>
      <c r="AE26" s="66">
        <v>341</v>
      </c>
      <c r="AF26" s="66">
        <v>66</v>
      </c>
      <c r="AG26" s="66">
        <v>44</v>
      </c>
      <c r="AH26" s="66">
        <v>2</v>
      </c>
      <c r="AI26" s="66">
        <v>7</v>
      </c>
      <c r="AJ26" s="66">
        <v>7</v>
      </c>
      <c r="AK26" s="66">
        <v>1</v>
      </c>
      <c r="AL26" s="66">
        <v>6</v>
      </c>
      <c r="AM26" s="66">
        <v>1</v>
      </c>
      <c r="AN26" s="66">
        <v>5</v>
      </c>
      <c r="AO26" s="66">
        <v>3</v>
      </c>
      <c r="AP26" s="66">
        <v>87</v>
      </c>
      <c r="AQ26" s="66">
        <v>172</v>
      </c>
      <c r="AR26" s="66">
        <v>405</v>
      </c>
      <c r="AS26" s="66">
        <v>1</v>
      </c>
      <c r="AT26" s="66">
        <v>135</v>
      </c>
      <c r="AU26" s="66">
        <v>463</v>
      </c>
      <c r="AV26" s="66">
        <v>165</v>
      </c>
      <c r="AW26" s="67">
        <v>23.092075833855215</v>
      </c>
      <c r="AX26" s="66">
        <v>77642</v>
      </c>
      <c r="AY26" s="68">
        <v>11254</v>
      </c>
      <c r="AZ26" s="69">
        <v>2.4863048138248605</v>
      </c>
      <c r="BA26" s="70">
        <v>75.359233634912187</v>
      </c>
      <c r="BB26" s="70">
        <v>93.947653955063913</v>
      </c>
      <c r="BC26" s="70">
        <v>3.7786056412985634</v>
      </c>
    </row>
    <row r="27" spans="1:55" s="14" customFormat="1" ht="30.75" customHeight="1" x14ac:dyDescent="0.25">
      <c r="A27" s="17"/>
      <c r="B27" s="17"/>
      <c r="C27" s="13" t="s">
        <v>183</v>
      </c>
      <c r="AY27" s="13"/>
      <c r="AZ27" s="13"/>
    </row>
    <row r="28" spans="1:55" s="17" customFormat="1" ht="30.75" customHeight="1" x14ac:dyDescent="0.2">
      <c r="A28" s="37" t="s">
        <v>173</v>
      </c>
      <c r="E28" s="43"/>
      <c r="AV28" s="44"/>
      <c r="AW28" s="44"/>
      <c r="AX28" s="44"/>
      <c r="AZ28" s="45"/>
      <c r="BC28" s="45" t="s">
        <v>177</v>
      </c>
    </row>
    <row r="29" spans="1:55" s="17" customFormat="1" ht="38.25" customHeight="1" x14ac:dyDescent="0.2">
      <c r="A29" s="169" t="s">
        <v>107</v>
      </c>
      <c r="B29" s="171"/>
      <c r="C29" s="153" t="s">
        <v>175</v>
      </c>
      <c r="D29" s="150" t="s">
        <v>1</v>
      </c>
      <c r="E29" s="151" t="s">
        <v>2</v>
      </c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2"/>
      <c r="X29" s="150" t="s">
        <v>3</v>
      </c>
      <c r="Y29" s="150" t="s">
        <v>4</v>
      </c>
      <c r="Z29" s="156" t="s">
        <v>5</v>
      </c>
      <c r="AA29" s="156"/>
      <c r="AB29" s="156"/>
      <c r="AC29" s="156"/>
      <c r="AD29" s="156"/>
      <c r="AE29" s="156" t="s">
        <v>6</v>
      </c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0" t="s">
        <v>7</v>
      </c>
      <c r="AV29" s="150" t="s">
        <v>8</v>
      </c>
      <c r="AW29" s="150" t="s">
        <v>9</v>
      </c>
      <c r="AX29" s="150" t="s">
        <v>30</v>
      </c>
      <c r="AY29" s="150" t="s">
        <v>31</v>
      </c>
      <c r="AZ29" s="150" t="s">
        <v>108</v>
      </c>
      <c r="BA29" s="150" t="s">
        <v>109</v>
      </c>
      <c r="BB29" s="150" t="s">
        <v>110</v>
      </c>
      <c r="BC29" s="150" t="s">
        <v>111</v>
      </c>
    </row>
    <row r="30" spans="1:55" s="17" customFormat="1" ht="38.25" customHeight="1" x14ac:dyDescent="0.2">
      <c r="A30" s="172"/>
      <c r="B30" s="174"/>
      <c r="C30" s="136"/>
      <c r="D30" s="142"/>
      <c r="E30" s="153" t="s">
        <v>15</v>
      </c>
      <c r="F30" s="127" t="s">
        <v>16</v>
      </c>
      <c r="G30" s="151" t="s">
        <v>17</v>
      </c>
      <c r="H30" s="154"/>
      <c r="I30" s="154"/>
      <c r="J30" s="154"/>
      <c r="K30" s="154"/>
      <c r="L30" s="152"/>
      <c r="M30" s="155" t="s">
        <v>18</v>
      </c>
      <c r="N30" s="155"/>
      <c r="O30" s="155"/>
      <c r="P30" s="156" t="s">
        <v>19</v>
      </c>
      <c r="Q30" s="156"/>
      <c r="R30" s="157" t="s">
        <v>20</v>
      </c>
      <c r="S30" s="158"/>
      <c r="T30" s="157" t="s">
        <v>140</v>
      </c>
      <c r="U30" s="159"/>
      <c r="V30" s="159"/>
      <c r="W30" s="158"/>
      <c r="X30" s="142"/>
      <c r="Y30" s="142"/>
      <c r="Z30" s="160" t="s">
        <v>21</v>
      </c>
      <c r="AA30" s="161"/>
      <c r="AB30" s="150" t="s">
        <v>22</v>
      </c>
      <c r="AC30" s="150" t="s">
        <v>23</v>
      </c>
      <c r="AD30" s="150" t="s">
        <v>24</v>
      </c>
      <c r="AE30" s="190" t="s">
        <v>25</v>
      </c>
      <c r="AF30" s="151" t="s">
        <v>26</v>
      </c>
      <c r="AG30" s="154"/>
      <c r="AH30" s="154"/>
      <c r="AI30" s="154"/>
      <c r="AJ30" s="154"/>
      <c r="AK30" s="154"/>
      <c r="AL30" s="154"/>
      <c r="AM30" s="154"/>
      <c r="AN30" s="154"/>
      <c r="AO30" s="152"/>
      <c r="AP30" s="156" t="s">
        <v>27</v>
      </c>
      <c r="AQ30" s="156"/>
      <c r="AR30" s="156"/>
      <c r="AS30" s="150" t="s">
        <v>28</v>
      </c>
      <c r="AT30" s="150" t="s">
        <v>29</v>
      </c>
      <c r="AU30" s="142"/>
      <c r="AV30" s="142"/>
      <c r="AW30" s="142"/>
      <c r="AX30" s="142"/>
      <c r="AY30" s="142"/>
      <c r="AZ30" s="142"/>
      <c r="BA30" s="142"/>
      <c r="BB30" s="142"/>
      <c r="BC30" s="142"/>
    </row>
    <row r="31" spans="1:55" s="17" customFormat="1" ht="38.25" customHeight="1" x14ac:dyDescent="0.2">
      <c r="A31" s="172"/>
      <c r="B31" s="174"/>
      <c r="C31" s="136"/>
      <c r="D31" s="142"/>
      <c r="E31" s="136"/>
      <c r="F31" s="128"/>
      <c r="G31" s="167" t="s">
        <v>32</v>
      </c>
      <c r="H31" s="127" t="s">
        <v>33</v>
      </c>
      <c r="I31" s="127" t="s">
        <v>34</v>
      </c>
      <c r="J31" s="167" t="s">
        <v>35</v>
      </c>
      <c r="K31" s="167" t="s">
        <v>36</v>
      </c>
      <c r="L31" s="167" t="s">
        <v>37</v>
      </c>
      <c r="M31" s="167" t="s">
        <v>181</v>
      </c>
      <c r="N31" s="167" t="s">
        <v>38</v>
      </c>
      <c r="O31" s="167" t="s">
        <v>39</v>
      </c>
      <c r="P31" s="167" t="s">
        <v>40</v>
      </c>
      <c r="Q31" s="127" t="s">
        <v>41</v>
      </c>
      <c r="R31" s="127" t="s">
        <v>42</v>
      </c>
      <c r="S31" s="127" t="s">
        <v>43</v>
      </c>
      <c r="T31" s="127" t="s">
        <v>44</v>
      </c>
      <c r="U31" s="127" t="s">
        <v>45</v>
      </c>
      <c r="V31" s="127" t="s">
        <v>46</v>
      </c>
      <c r="W31" s="127" t="s">
        <v>41</v>
      </c>
      <c r="X31" s="142"/>
      <c r="Y31" s="142"/>
      <c r="Z31" s="162"/>
      <c r="AA31" s="163"/>
      <c r="AB31" s="142"/>
      <c r="AC31" s="142"/>
      <c r="AD31" s="142"/>
      <c r="AE31" s="191"/>
      <c r="AF31" s="193" t="s">
        <v>47</v>
      </c>
      <c r="AG31" s="147"/>
      <c r="AH31" s="147"/>
      <c r="AI31" s="147"/>
      <c r="AJ31" s="147"/>
      <c r="AK31" s="147"/>
      <c r="AL31" s="148"/>
      <c r="AM31" s="149" t="s">
        <v>48</v>
      </c>
      <c r="AN31" s="149" t="s">
        <v>49</v>
      </c>
      <c r="AO31" s="149" t="s">
        <v>50</v>
      </c>
      <c r="AP31" s="126" t="s">
        <v>51</v>
      </c>
      <c r="AQ31" s="126" t="s">
        <v>52</v>
      </c>
      <c r="AR31" s="126" t="s">
        <v>53</v>
      </c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</row>
    <row r="32" spans="1:55" s="17" customFormat="1" ht="38.25" customHeight="1" x14ac:dyDescent="0.2">
      <c r="A32" s="172"/>
      <c r="B32" s="174"/>
      <c r="C32" s="136"/>
      <c r="D32" s="142"/>
      <c r="E32" s="136"/>
      <c r="F32" s="128"/>
      <c r="G32" s="133"/>
      <c r="H32" s="128"/>
      <c r="I32" s="128"/>
      <c r="J32" s="133"/>
      <c r="K32" s="133"/>
      <c r="L32" s="133"/>
      <c r="M32" s="133"/>
      <c r="N32" s="133"/>
      <c r="O32" s="133"/>
      <c r="P32" s="133"/>
      <c r="Q32" s="128"/>
      <c r="R32" s="128"/>
      <c r="S32" s="128"/>
      <c r="T32" s="128"/>
      <c r="U32" s="128"/>
      <c r="V32" s="128"/>
      <c r="W32" s="128"/>
      <c r="X32" s="142"/>
      <c r="Y32" s="142"/>
      <c r="Z32" s="127" t="s">
        <v>54</v>
      </c>
      <c r="AA32" s="127" t="s">
        <v>55</v>
      </c>
      <c r="AB32" s="142"/>
      <c r="AC32" s="142"/>
      <c r="AD32" s="142"/>
      <c r="AE32" s="191"/>
      <c r="AF32" s="194"/>
      <c r="AG32" s="130" t="s">
        <v>56</v>
      </c>
      <c r="AH32" s="130"/>
      <c r="AI32" s="130"/>
      <c r="AJ32" s="131" t="s">
        <v>57</v>
      </c>
      <c r="AK32" s="131"/>
      <c r="AL32" s="131"/>
      <c r="AM32" s="149"/>
      <c r="AN32" s="149"/>
      <c r="AO32" s="149"/>
      <c r="AP32" s="126"/>
      <c r="AQ32" s="126"/>
      <c r="AR32" s="126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</row>
    <row r="33" spans="1:55" s="17" customFormat="1" ht="38.25" customHeight="1" x14ac:dyDescent="0.2">
      <c r="A33" s="172"/>
      <c r="B33" s="174"/>
      <c r="C33" s="136"/>
      <c r="D33" s="142"/>
      <c r="E33" s="136"/>
      <c r="F33" s="128"/>
      <c r="G33" s="133"/>
      <c r="H33" s="128"/>
      <c r="I33" s="128"/>
      <c r="J33" s="133"/>
      <c r="K33" s="133"/>
      <c r="L33" s="133"/>
      <c r="M33" s="133"/>
      <c r="N33" s="133"/>
      <c r="O33" s="133"/>
      <c r="P33" s="133"/>
      <c r="Q33" s="128"/>
      <c r="R33" s="128"/>
      <c r="S33" s="128"/>
      <c r="T33" s="128"/>
      <c r="U33" s="128"/>
      <c r="V33" s="128"/>
      <c r="W33" s="128"/>
      <c r="X33" s="142"/>
      <c r="Y33" s="142"/>
      <c r="Z33" s="128"/>
      <c r="AA33" s="128"/>
      <c r="AB33" s="142"/>
      <c r="AC33" s="142"/>
      <c r="AD33" s="142"/>
      <c r="AE33" s="191"/>
      <c r="AF33" s="194"/>
      <c r="AG33" s="132" t="s">
        <v>58</v>
      </c>
      <c r="AH33" s="132" t="s">
        <v>59</v>
      </c>
      <c r="AI33" s="135" t="s">
        <v>60</v>
      </c>
      <c r="AJ33" s="135" t="s">
        <v>58</v>
      </c>
      <c r="AK33" s="138" t="s">
        <v>61</v>
      </c>
      <c r="AL33" s="141" t="s">
        <v>60</v>
      </c>
      <c r="AM33" s="149"/>
      <c r="AN33" s="149"/>
      <c r="AO33" s="149"/>
      <c r="AP33" s="126"/>
      <c r="AQ33" s="126"/>
      <c r="AR33" s="126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</row>
    <row r="34" spans="1:55" s="17" customFormat="1" ht="38.25" customHeight="1" x14ac:dyDescent="0.2">
      <c r="A34" s="172"/>
      <c r="B34" s="174"/>
      <c r="C34" s="136"/>
      <c r="D34" s="142"/>
      <c r="E34" s="136"/>
      <c r="F34" s="128"/>
      <c r="G34" s="133"/>
      <c r="H34" s="128"/>
      <c r="I34" s="128"/>
      <c r="J34" s="133"/>
      <c r="K34" s="133"/>
      <c r="L34" s="133"/>
      <c r="M34" s="133"/>
      <c r="N34" s="133"/>
      <c r="O34" s="133"/>
      <c r="P34" s="133"/>
      <c r="Q34" s="128"/>
      <c r="R34" s="128"/>
      <c r="S34" s="128"/>
      <c r="T34" s="128"/>
      <c r="U34" s="128"/>
      <c r="V34" s="128"/>
      <c r="W34" s="128"/>
      <c r="X34" s="142"/>
      <c r="Y34" s="142"/>
      <c r="Z34" s="128"/>
      <c r="AA34" s="128"/>
      <c r="AB34" s="142"/>
      <c r="AC34" s="142"/>
      <c r="AD34" s="142"/>
      <c r="AE34" s="191"/>
      <c r="AF34" s="194"/>
      <c r="AG34" s="133"/>
      <c r="AH34" s="133"/>
      <c r="AI34" s="136"/>
      <c r="AJ34" s="136"/>
      <c r="AK34" s="139"/>
      <c r="AL34" s="142"/>
      <c r="AM34" s="149"/>
      <c r="AN34" s="149"/>
      <c r="AO34" s="149"/>
      <c r="AP34" s="126"/>
      <c r="AQ34" s="126"/>
      <c r="AR34" s="126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</row>
    <row r="35" spans="1:55" s="17" customFormat="1" ht="54.75" customHeight="1" x14ac:dyDescent="0.2">
      <c r="A35" s="175"/>
      <c r="B35" s="177"/>
      <c r="C35" s="137"/>
      <c r="D35" s="143"/>
      <c r="E35" s="137"/>
      <c r="F35" s="129"/>
      <c r="G35" s="134"/>
      <c r="H35" s="129"/>
      <c r="I35" s="129"/>
      <c r="J35" s="134"/>
      <c r="K35" s="134"/>
      <c r="L35" s="134"/>
      <c r="M35" s="134"/>
      <c r="N35" s="134"/>
      <c r="O35" s="134"/>
      <c r="P35" s="134"/>
      <c r="Q35" s="129"/>
      <c r="R35" s="129"/>
      <c r="S35" s="129"/>
      <c r="T35" s="129"/>
      <c r="U35" s="129"/>
      <c r="V35" s="129"/>
      <c r="W35" s="129"/>
      <c r="X35" s="143"/>
      <c r="Y35" s="143"/>
      <c r="Z35" s="129"/>
      <c r="AA35" s="129"/>
      <c r="AB35" s="143"/>
      <c r="AC35" s="143"/>
      <c r="AD35" s="143"/>
      <c r="AE35" s="192"/>
      <c r="AF35" s="195"/>
      <c r="AG35" s="134"/>
      <c r="AH35" s="134"/>
      <c r="AI35" s="137"/>
      <c r="AJ35" s="137"/>
      <c r="AK35" s="140"/>
      <c r="AL35" s="143"/>
      <c r="AM35" s="149"/>
      <c r="AN35" s="149"/>
      <c r="AO35" s="149"/>
      <c r="AP35" s="126"/>
      <c r="AQ35" s="126"/>
      <c r="AR35" s="126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</row>
    <row r="36" spans="1:55" s="6" customFormat="1" ht="18.75" customHeight="1" x14ac:dyDescent="0.2">
      <c r="A36" s="17"/>
      <c r="B36" s="1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17"/>
      <c r="AX36" s="38"/>
      <c r="AY36" s="39"/>
      <c r="AZ36" s="40"/>
      <c r="BA36" s="41"/>
      <c r="BB36" s="41"/>
      <c r="BC36" s="41"/>
    </row>
    <row r="37" spans="1:55" s="6" customFormat="1" ht="34.5" customHeight="1" x14ac:dyDescent="0.2">
      <c r="A37" s="46" t="s">
        <v>115</v>
      </c>
      <c r="B37" s="47"/>
      <c r="C37" s="59"/>
      <c r="D37" s="60">
        <v>1</v>
      </c>
      <c r="E37" s="60">
        <v>1</v>
      </c>
      <c r="F37" s="60">
        <v>0</v>
      </c>
      <c r="G37" s="60">
        <v>1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60">
        <v>0</v>
      </c>
      <c r="T37" s="60">
        <v>1</v>
      </c>
      <c r="U37" s="60">
        <v>0</v>
      </c>
      <c r="V37" s="60">
        <v>0</v>
      </c>
      <c r="W37" s="60">
        <v>0</v>
      </c>
      <c r="X37" s="60">
        <v>0</v>
      </c>
      <c r="Y37" s="60">
        <v>0</v>
      </c>
      <c r="Z37" s="60">
        <v>0</v>
      </c>
      <c r="AA37" s="60">
        <v>0</v>
      </c>
      <c r="AB37" s="60">
        <v>0</v>
      </c>
      <c r="AC37" s="60">
        <v>0</v>
      </c>
      <c r="AD37" s="60">
        <v>0</v>
      </c>
      <c r="AE37" s="60">
        <v>0</v>
      </c>
      <c r="AF37" s="60">
        <v>0</v>
      </c>
      <c r="AG37" s="60">
        <v>0</v>
      </c>
      <c r="AH37" s="60">
        <v>0</v>
      </c>
      <c r="AI37" s="60">
        <v>0</v>
      </c>
      <c r="AJ37" s="60">
        <v>0</v>
      </c>
      <c r="AK37" s="60">
        <v>0</v>
      </c>
      <c r="AL37" s="60">
        <v>0</v>
      </c>
      <c r="AM37" s="60">
        <v>0</v>
      </c>
      <c r="AN37" s="60">
        <v>0</v>
      </c>
      <c r="AO37" s="60">
        <v>0</v>
      </c>
      <c r="AP37" s="60">
        <v>0</v>
      </c>
      <c r="AQ37" s="60">
        <v>0</v>
      </c>
      <c r="AR37" s="60">
        <v>0</v>
      </c>
      <c r="AS37" s="60">
        <v>0</v>
      </c>
      <c r="AT37" s="60">
        <v>0</v>
      </c>
      <c r="AU37" s="60">
        <v>0</v>
      </c>
      <c r="AV37" s="60">
        <v>0</v>
      </c>
      <c r="AW37" s="52"/>
      <c r="AX37" s="60">
        <v>0</v>
      </c>
      <c r="AY37" s="59"/>
      <c r="AZ37" s="61">
        <v>0</v>
      </c>
      <c r="BA37" s="61">
        <v>0</v>
      </c>
      <c r="BB37" s="58">
        <v>0</v>
      </c>
      <c r="BC37" s="61">
        <v>0</v>
      </c>
    </row>
    <row r="38" spans="1:55" s="6" customFormat="1" ht="18.75" customHeight="1" x14ac:dyDescent="0.2">
      <c r="A38" s="17"/>
      <c r="B38" s="17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12"/>
      <c r="AX38" s="53"/>
      <c r="AY38" s="54"/>
      <c r="AZ38" s="55"/>
      <c r="BA38" s="56"/>
      <c r="BB38" s="56"/>
      <c r="BC38" s="56"/>
    </row>
    <row r="39" spans="1:55" s="6" customFormat="1" ht="34.5" customHeight="1" x14ac:dyDescent="0.2">
      <c r="A39" s="46" t="s">
        <v>116</v>
      </c>
      <c r="B39" s="47"/>
      <c r="C39" s="59"/>
      <c r="D39" s="60">
        <v>2737</v>
      </c>
      <c r="E39" s="60">
        <v>2737</v>
      </c>
      <c r="F39" s="60">
        <v>1</v>
      </c>
      <c r="G39" s="60">
        <v>2560</v>
      </c>
      <c r="H39" s="60">
        <v>65</v>
      </c>
      <c r="I39" s="60">
        <v>4</v>
      </c>
      <c r="J39" s="60">
        <v>80</v>
      </c>
      <c r="K39" s="60">
        <v>26</v>
      </c>
      <c r="L39" s="60">
        <v>0</v>
      </c>
      <c r="M39" s="60">
        <v>1</v>
      </c>
      <c r="N39" s="60">
        <v>0</v>
      </c>
      <c r="O39" s="60">
        <v>0</v>
      </c>
      <c r="P39" s="60">
        <v>0</v>
      </c>
      <c r="Q39" s="60">
        <v>1</v>
      </c>
      <c r="R39" s="60">
        <v>0</v>
      </c>
      <c r="S39" s="60">
        <v>0</v>
      </c>
      <c r="T39" s="60">
        <v>2560</v>
      </c>
      <c r="U39" s="60">
        <v>65</v>
      </c>
      <c r="V39" s="60">
        <v>111</v>
      </c>
      <c r="W39" s="60">
        <v>1</v>
      </c>
      <c r="X39" s="60">
        <v>177</v>
      </c>
      <c r="Y39" s="60">
        <v>112</v>
      </c>
      <c r="Z39" s="60">
        <v>7</v>
      </c>
      <c r="AA39" s="60">
        <v>32</v>
      </c>
      <c r="AB39" s="60">
        <v>18</v>
      </c>
      <c r="AC39" s="60">
        <v>59</v>
      </c>
      <c r="AD39" s="60">
        <v>53</v>
      </c>
      <c r="AE39" s="60">
        <v>24</v>
      </c>
      <c r="AF39" s="60">
        <v>3</v>
      </c>
      <c r="AG39" s="60">
        <v>3</v>
      </c>
      <c r="AH39" s="60">
        <v>0</v>
      </c>
      <c r="AI39" s="60">
        <v>0</v>
      </c>
      <c r="AJ39" s="60">
        <v>0</v>
      </c>
      <c r="AK39" s="60">
        <v>0</v>
      </c>
      <c r="AL39" s="60">
        <v>0</v>
      </c>
      <c r="AM39" s="60">
        <v>0</v>
      </c>
      <c r="AN39" s="60">
        <v>0</v>
      </c>
      <c r="AO39" s="60">
        <v>0</v>
      </c>
      <c r="AP39" s="60">
        <v>4</v>
      </c>
      <c r="AQ39" s="60">
        <v>14</v>
      </c>
      <c r="AR39" s="60">
        <v>43</v>
      </c>
      <c r="AS39" s="60">
        <v>0</v>
      </c>
      <c r="AT39" s="60">
        <v>14</v>
      </c>
      <c r="AU39" s="60">
        <v>65</v>
      </c>
      <c r="AV39" s="60">
        <v>7</v>
      </c>
      <c r="AW39" s="52"/>
      <c r="AX39" s="60">
        <v>2094</v>
      </c>
      <c r="AY39" s="59"/>
      <c r="AZ39" s="61">
        <v>6.466934599926927</v>
      </c>
      <c r="BA39" s="58">
        <v>63.27683615819209</v>
      </c>
      <c r="BB39" s="58">
        <v>109.60906101571064</v>
      </c>
      <c r="BC39" s="58">
        <v>1.6949152542372881</v>
      </c>
    </row>
    <row r="40" spans="1:55" s="6" customFormat="1" ht="34.5" customHeight="1" x14ac:dyDescent="0.2">
      <c r="A40" s="46" t="s">
        <v>117</v>
      </c>
      <c r="B40" s="47"/>
      <c r="C40" s="59"/>
      <c r="D40" s="60">
        <v>3394</v>
      </c>
      <c r="E40" s="60">
        <v>3394</v>
      </c>
      <c r="F40" s="60">
        <v>0</v>
      </c>
      <c r="G40" s="60">
        <v>3166</v>
      </c>
      <c r="H40" s="60">
        <v>80</v>
      </c>
      <c r="I40" s="60">
        <v>13</v>
      </c>
      <c r="J40" s="60">
        <v>91</v>
      </c>
      <c r="K40" s="60">
        <v>43</v>
      </c>
      <c r="L40" s="60">
        <v>0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1</v>
      </c>
      <c r="S40" s="60">
        <v>0</v>
      </c>
      <c r="T40" s="60">
        <v>3166</v>
      </c>
      <c r="U40" s="60">
        <v>80</v>
      </c>
      <c r="V40" s="60">
        <v>148</v>
      </c>
      <c r="W40" s="60">
        <v>0</v>
      </c>
      <c r="X40" s="60">
        <v>228</v>
      </c>
      <c r="Y40" s="60">
        <v>153</v>
      </c>
      <c r="Z40" s="60">
        <v>16</v>
      </c>
      <c r="AA40" s="60">
        <v>28</v>
      </c>
      <c r="AB40" s="60">
        <v>21</v>
      </c>
      <c r="AC40" s="60">
        <v>74</v>
      </c>
      <c r="AD40" s="60">
        <v>59</v>
      </c>
      <c r="AE40" s="60">
        <v>29</v>
      </c>
      <c r="AF40" s="60">
        <v>6</v>
      </c>
      <c r="AG40" s="60">
        <v>5</v>
      </c>
      <c r="AH40" s="60">
        <v>1</v>
      </c>
      <c r="AI40" s="60">
        <v>0</v>
      </c>
      <c r="AJ40" s="60">
        <v>0</v>
      </c>
      <c r="AK40" s="60">
        <v>0</v>
      </c>
      <c r="AL40" s="60">
        <v>0</v>
      </c>
      <c r="AM40" s="60">
        <v>0</v>
      </c>
      <c r="AN40" s="60">
        <v>0</v>
      </c>
      <c r="AO40" s="60">
        <v>0</v>
      </c>
      <c r="AP40" s="60">
        <v>8</v>
      </c>
      <c r="AQ40" s="60">
        <v>24</v>
      </c>
      <c r="AR40" s="60">
        <v>54</v>
      </c>
      <c r="AS40" s="60">
        <v>0</v>
      </c>
      <c r="AT40" s="60">
        <v>16</v>
      </c>
      <c r="AU40" s="60">
        <v>75</v>
      </c>
      <c r="AV40" s="60">
        <v>13</v>
      </c>
      <c r="AW40" s="52"/>
      <c r="AX40" s="60">
        <v>3422</v>
      </c>
      <c r="AY40" s="59"/>
      <c r="AZ40" s="61">
        <v>6.7177371832645854</v>
      </c>
      <c r="BA40" s="58">
        <v>67.10526315789474</v>
      </c>
      <c r="BB40" s="58">
        <v>176.78255745433117</v>
      </c>
      <c r="BC40" s="58">
        <v>2.6315789473684212</v>
      </c>
    </row>
    <row r="41" spans="1:55" s="6" customFormat="1" ht="34.5" customHeight="1" x14ac:dyDescent="0.2">
      <c r="A41" s="46" t="s">
        <v>130</v>
      </c>
      <c r="B41" s="47"/>
      <c r="C41" s="59"/>
      <c r="D41" s="60">
        <v>4385</v>
      </c>
      <c r="E41" s="60">
        <v>4385</v>
      </c>
      <c r="F41" s="60">
        <v>0</v>
      </c>
      <c r="G41" s="60">
        <v>4147</v>
      </c>
      <c r="H41" s="60">
        <v>88</v>
      </c>
      <c r="I41" s="60">
        <v>12</v>
      </c>
      <c r="J41" s="60">
        <v>67</v>
      </c>
      <c r="K41" s="60">
        <v>64</v>
      </c>
      <c r="L41" s="60">
        <v>1</v>
      </c>
      <c r="M41" s="60">
        <v>5</v>
      </c>
      <c r="N41" s="60">
        <v>0</v>
      </c>
      <c r="O41" s="60">
        <v>1</v>
      </c>
      <c r="P41" s="60">
        <v>0</v>
      </c>
      <c r="Q41" s="60">
        <v>0</v>
      </c>
      <c r="R41" s="60">
        <v>0</v>
      </c>
      <c r="S41" s="60">
        <v>0</v>
      </c>
      <c r="T41" s="60">
        <v>4147</v>
      </c>
      <c r="U41" s="60">
        <v>89</v>
      </c>
      <c r="V41" s="60">
        <v>149</v>
      </c>
      <c r="W41" s="60">
        <v>0</v>
      </c>
      <c r="X41" s="60">
        <v>238</v>
      </c>
      <c r="Y41" s="60">
        <v>179</v>
      </c>
      <c r="Z41" s="60">
        <v>10</v>
      </c>
      <c r="AA41" s="60">
        <v>30</v>
      </c>
      <c r="AB41" s="60">
        <v>25</v>
      </c>
      <c r="AC41" s="60">
        <v>95</v>
      </c>
      <c r="AD41" s="60">
        <v>80</v>
      </c>
      <c r="AE41" s="60">
        <v>29</v>
      </c>
      <c r="AF41" s="60">
        <v>13</v>
      </c>
      <c r="AG41" s="60">
        <v>8</v>
      </c>
      <c r="AH41" s="60">
        <v>0</v>
      </c>
      <c r="AI41" s="60">
        <v>1</v>
      </c>
      <c r="AJ41" s="60">
        <v>2</v>
      </c>
      <c r="AK41" s="60">
        <v>0</v>
      </c>
      <c r="AL41" s="60">
        <v>2</v>
      </c>
      <c r="AM41" s="60">
        <v>0</v>
      </c>
      <c r="AN41" s="60">
        <v>0</v>
      </c>
      <c r="AO41" s="60">
        <v>0</v>
      </c>
      <c r="AP41" s="60">
        <v>15</v>
      </c>
      <c r="AQ41" s="60">
        <v>29</v>
      </c>
      <c r="AR41" s="60">
        <v>61</v>
      </c>
      <c r="AS41" s="60">
        <v>0</v>
      </c>
      <c r="AT41" s="60">
        <v>14</v>
      </c>
      <c r="AU41" s="60">
        <v>59</v>
      </c>
      <c r="AV41" s="60">
        <v>14</v>
      </c>
      <c r="AW41" s="52"/>
      <c r="AX41" s="60">
        <v>4978</v>
      </c>
      <c r="AY41" s="59"/>
      <c r="AZ41" s="61">
        <v>5.4275940706955526</v>
      </c>
      <c r="BA41" s="58">
        <v>75.210084033613455</v>
      </c>
      <c r="BB41" s="58">
        <v>296.46522234891677</v>
      </c>
      <c r="BC41" s="58">
        <v>5.46218487394958</v>
      </c>
    </row>
    <row r="42" spans="1:55" s="6" customFormat="1" ht="34.5" customHeight="1" x14ac:dyDescent="0.2">
      <c r="A42" s="46" t="s">
        <v>119</v>
      </c>
      <c r="B42" s="47"/>
      <c r="C42" s="59"/>
      <c r="D42" s="60">
        <v>4235</v>
      </c>
      <c r="E42" s="60">
        <v>4235</v>
      </c>
      <c r="F42" s="60">
        <v>1</v>
      </c>
      <c r="G42" s="60">
        <v>4048</v>
      </c>
      <c r="H42" s="60">
        <v>67</v>
      </c>
      <c r="I42" s="60">
        <v>14</v>
      </c>
      <c r="J42" s="60">
        <v>50</v>
      </c>
      <c r="K42" s="60">
        <v>51</v>
      </c>
      <c r="L42" s="60">
        <v>3</v>
      </c>
      <c r="M42" s="60">
        <v>0</v>
      </c>
      <c r="N42" s="60">
        <v>0</v>
      </c>
      <c r="O42" s="60">
        <v>1</v>
      </c>
      <c r="P42" s="60">
        <v>0</v>
      </c>
      <c r="Q42" s="60">
        <v>1</v>
      </c>
      <c r="R42" s="60">
        <v>0</v>
      </c>
      <c r="S42" s="60">
        <v>0</v>
      </c>
      <c r="T42" s="60">
        <v>4048</v>
      </c>
      <c r="U42" s="60">
        <v>67</v>
      </c>
      <c r="V42" s="60">
        <v>119</v>
      </c>
      <c r="W42" s="60">
        <v>1</v>
      </c>
      <c r="X42" s="60">
        <v>187</v>
      </c>
      <c r="Y42" s="60">
        <v>136</v>
      </c>
      <c r="Z42" s="60">
        <v>16</v>
      </c>
      <c r="AA42" s="60">
        <v>20</v>
      </c>
      <c r="AB42" s="60">
        <v>14</v>
      </c>
      <c r="AC42" s="60">
        <v>55</v>
      </c>
      <c r="AD42" s="60">
        <v>47</v>
      </c>
      <c r="AE42" s="60">
        <v>29</v>
      </c>
      <c r="AF42" s="60">
        <v>11</v>
      </c>
      <c r="AG42" s="60">
        <v>7</v>
      </c>
      <c r="AH42" s="60">
        <v>0</v>
      </c>
      <c r="AI42" s="60">
        <v>2</v>
      </c>
      <c r="AJ42" s="60">
        <v>2</v>
      </c>
      <c r="AK42" s="60">
        <v>0</v>
      </c>
      <c r="AL42" s="60">
        <v>1</v>
      </c>
      <c r="AM42" s="60">
        <v>0</v>
      </c>
      <c r="AN42" s="60">
        <v>0</v>
      </c>
      <c r="AO42" s="60">
        <v>0</v>
      </c>
      <c r="AP42" s="60">
        <v>13</v>
      </c>
      <c r="AQ42" s="60">
        <v>17</v>
      </c>
      <c r="AR42" s="60">
        <v>32</v>
      </c>
      <c r="AS42" s="60">
        <v>0</v>
      </c>
      <c r="AT42" s="60">
        <v>11</v>
      </c>
      <c r="AU42" s="60">
        <v>51</v>
      </c>
      <c r="AV42" s="60">
        <v>18</v>
      </c>
      <c r="AW42" s="52"/>
      <c r="AX42" s="60">
        <v>4750</v>
      </c>
      <c r="AY42" s="59"/>
      <c r="AZ42" s="61">
        <v>4.4155844155844157</v>
      </c>
      <c r="BA42" s="58">
        <v>72.72727272727272</v>
      </c>
      <c r="BB42" s="58">
        <v>259.74025974025972</v>
      </c>
      <c r="BC42" s="58">
        <v>5.8823529411764701</v>
      </c>
    </row>
    <row r="43" spans="1:55" s="6" customFormat="1" ht="34.5" customHeight="1" x14ac:dyDescent="0.2">
      <c r="A43" s="46" t="s">
        <v>120</v>
      </c>
      <c r="B43" s="47"/>
      <c r="C43" s="59"/>
      <c r="D43" s="60">
        <v>3316</v>
      </c>
      <c r="E43" s="60">
        <v>3316</v>
      </c>
      <c r="F43" s="60">
        <v>2</v>
      </c>
      <c r="G43" s="60">
        <v>3201</v>
      </c>
      <c r="H43" s="60">
        <v>27</v>
      </c>
      <c r="I43" s="60">
        <v>8</v>
      </c>
      <c r="J43" s="60">
        <v>36</v>
      </c>
      <c r="K43" s="60">
        <v>37</v>
      </c>
      <c r="L43" s="60">
        <v>1</v>
      </c>
      <c r="M43" s="60">
        <v>4</v>
      </c>
      <c r="N43" s="60">
        <v>1</v>
      </c>
      <c r="O43" s="60">
        <v>0</v>
      </c>
      <c r="P43" s="60">
        <v>0</v>
      </c>
      <c r="Q43" s="60">
        <v>1</v>
      </c>
      <c r="R43" s="60">
        <v>0</v>
      </c>
      <c r="S43" s="60">
        <v>1</v>
      </c>
      <c r="T43" s="60">
        <v>3201</v>
      </c>
      <c r="U43" s="60">
        <v>27</v>
      </c>
      <c r="V43" s="60">
        <v>87</v>
      </c>
      <c r="W43" s="60">
        <v>1</v>
      </c>
      <c r="X43" s="60">
        <v>115</v>
      </c>
      <c r="Y43" s="60">
        <v>84</v>
      </c>
      <c r="Z43" s="60">
        <v>12</v>
      </c>
      <c r="AA43" s="60">
        <v>12</v>
      </c>
      <c r="AB43" s="60">
        <v>12</v>
      </c>
      <c r="AC43" s="60">
        <v>38</v>
      </c>
      <c r="AD43" s="60">
        <v>35</v>
      </c>
      <c r="AE43" s="60">
        <v>23</v>
      </c>
      <c r="AF43" s="60">
        <v>1</v>
      </c>
      <c r="AG43" s="60">
        <v>1</v>
      </c>
      <c r="AH43" s="60">
        <v>0</v>
      </c>
      <c r="AI43" s="60">
        <v>0</v>
      </c>
      <c r="AJ43" s="60">
        <v>0</v>
      </c>
      <c r="AK43" s="60">
        <v>0</v>
      </c>
      <c r="AL43" s="60">
        <v>0</v>
      </c>
      <c r="AM43" s="60">
        <v>0</v>
      </c>
      <c r="AN43" s="60">
        <v>0</v>
      </c>
      <c r="AO43" s="60">
        <v>0</v>
      </c>
      <c r="AP43" s="60">
        <v>8</v>
      </c>
      <c r="AQ43" s="60">
        <v>12</v>
      </c>
      <c r="AR43" s="60">
        <v>23</v>
      </c>
      <c r="AS43" s="60">
        <v>0</v>
      </c>
      <c r="AT43" s="60">
        <v>10</v>
      </c>
      <c r="AU43" s="60">
        <v>31</v>
      </c>
      <c r="AV43" s="60">
        <v>7</v>
      </c>
      <c r="AW43" s="52"/>
      <c r="AX43" s="60">
        <v>4692</v>
      </c>
      <c r="AY43" s="59"/>
      <c r="AZ43" s="61">
        <v>3.4680337756332933</v>
      </c>
      <c r="BA43" s="58">
        <v>73.043478260869577</v>
      </c>
      <c r="BB43" s="58">
        <v>30.156815440289503</v>
      </c>
      <c r="BC43" s="58">
        <v>0.86956521739130443</v>
      </c>
    </row>
    <row r="44" spans="1:55" s="6" customFormat="1" ht="34.5" customHeight="1" x14ac:dyDescent="0.2">
      <c r="A44" s="46" t="s">
        <v>121</v>
      </c>
      <c r="B44" s="47"/>
      <c r="C44" s="59"/>
      <c r="D44" s="60">
        <v>1738</v>
      </c>
      <c r="E44" s="60">
        <v>1738</v>
      </c>
      <c r="F44" s="60">
        <v>0</v>
      </c>
      <c r="G44" s="60">
        <v>1671</v>
      </c>
      <c r="H44" s="60">
        <v>25</v>
      </c>
      <c r="I44" s="60">
        <v>4</v>
      </c>
      <c r="J44" s="60">
        <v>20</v>
      </c>
      <c r="K44" s="60">
        <v>15</v>
      </c>
      <c r="L44" s="60">
        <v>2</v>
      </c>
      <c r="M44" s="60">
        <v>0</v>
      </c>
      <c r="N44" s="60">
        <v>0</v>
      </c>
      <c r="O44" s="60">
        <v>0</v>
      </c>
      <c r="P44" s="60">
        <v>0</v>
      </c>
      <c r="Q44" s="60">
        <v>0</v>
      </c>
      <c r="R44" s="60">
        <v>0</v>
      </c>
      <c r="S44" s="60">
        <v>1</v>
      </c>
      <c r="T44" s="60">
        <v>1671</v>
      </c>
      <c r="U44" s="60">
        <v>25</v>
      </c>
      <c r="V44" s="60">
        <v>42</v>
      </c>
      <c r="W44" s="60">
        <v>0</v>
      </c>
      <c r="X44" s="60">
        <v>67</v>
      </c>
      <c r="Y44" s="60">
        <v>56</v>
      </c>
      <c r="Z44" s="60">
        <v>10</v>
      </c>
      <c r="AA44" s="60">
        <v>6</v>
      </c>
      <c r="AB44" s="60">
        <v>9</v>
      </c>
      <c r="AC44" s="60">
        <v>25</v>
      </c>
      <c r="AD44" s="60">
        <v>23</v>
      </c>
      <c r="AE44" s="60">
        <v>11</v>
      </c>
      <c r="AF44" s="60">
        <v>3</v>
      </c>
      <c r="AG44" s="60">
        <v>2</v>
      </c>
      <c r="AH44" s="60">
        <v>0</v>
      </c>
      <c r="AI44" s="60">
        <v>1</v>
      </c>
      <c r="AJ44" s="60">
        <v>0</v>
      </c>
      <c r="AK44" s="60">
        <v>0</v>
      </c>
      <c r="AL44" s="60">
        <v>0</v>
      </c>
      <c r="AM44" s="60">
        <v>0</v>
      </c>
      <c r="AN44" s="60">
        <v>0</v>
      </c>
      <c r="AO44" s="60">
        <v>0</v>
      </c>
      <c r="AP44" s="60">
        <v>6</v>
      </c>
      <c r="AQ44" s="60">
        <v>5</v>
      </c>
      <c r="AR44" s="60">
        <v>20</v>
      </c>
      <c r="AS44" s="60">
        <v>0</v>
      </c>
      <c r="AT44" s="60">
        <v>5</v>
      </c>
      <c r="AU44" s="60">
        <v>11</v>
      </c>
      <c r="AV44" s="60">
        <v>5</v>
      </c>
      <c r="AW44" s="52"/>
      <c r="AX44" s="60">
        <v>2150</v>
      </c>
      <c r="AY44" s="59"/>
      <c r="AZ44" s="61">
        <v>3.8550057537399312</v>
      </c>
      <c r="BA44" s="58">
        <v>83.582089552238799</v>
      </c>
      <c r="BB44" s="58">
        <v>172.61219792865361</v>
      </c>
      <c r="BC44" s="58">
        <v>4.4776119402985071</v>
      </c>
    </row>
    <row r="45" spans="1:55" s="6" customFormat="1" ht="34.5" customHeight="1" x14ac:dyDescent="0.2">
      <c r="A45" s="46" t="s">
        <v>122</v>
      </c>
      <c r="B45" s="47"/>
      <c r="C45" s="59"/>
      <c r="D45" s="60">
        <v>1711</v>
      </c>
      <c r="E45" s="60">
        <v>1711</v>
      </c>
      <c r="F45" s="60">
        <v>0</v>
      </c>
      <c r="G45" s="60">
        <v>1665</v>
      </c>
      <c r="H45" s="60">
        <v>20</v>
      </c>
      <c r="I45" s="60">
        <v>6</v>
      </c>
      <c r="J45" s="60">
        <v>10</v>
      </c>
      <c r="K45" s="60">
        <v>5</v>
      </c>
      <c r="L45" s="60">
        <v>1</v>
      </c>
      <c r="M45" s="60">
        <v>4</v>
      </c>
      <c r="N45" s="60">
        <v>0</v>
      </c>
      <c r="O45" s="60">
        <v>0</v>
      </c>
      <c r="P45" s="60">
        <v>0</v>
      </c>
      <c r="Q45" s="60">
        <v>0</v>
      </c>
      <c r="R45" s="60">
        <v>1</v>
      </c>
      <c r="S45" s="60">
        <v>0</v>
      </c>
      <c r="T45" s="60">
        <v>1665</v>
      </c>
      <c r="U45" s="60">
        <v>20</v>
      </c>
      <c r="V45" s="60">
        <v>26</v>
      </c>
      <c r="W45" s="60">
        <v>0</v>
      </c>
      <c r="X45" s="60">
        <v>46</v>
      </c>
      <c r="Y45" s="60">
        <v>39</v>
      </c>
      <c r="Z45" s="60">
        <v>8</v>
      </c>
      <c r="AA45" s="60">
        <v>5</v>
      </c>
      <c r="AB45" s="60">
        <v>5</v>
      </c>
      <c r="AC45" s="60">
        <v>14</v>
      </c>
      <c r="AD45" s="60">
        <v>10</v>
      </c>
      <c r="AE45" s="60">
        <v>19</v>
      </c>
      <c r="AF45" s="60">
        <v>2</v>
      </c>
      <c r="AG45" s="60">
        <v>2</v>
      </c>
      <c r="AH45" s="60">
        <v>0</v>
      </c>
      <c r="AI45" s="60">
        <v>0</v>
      </c>
      <c r="AJ45" s="60">
        <v>0</v>
      </c>
      <c r="AK45" s="60">
        <v>0</v>
      </c>
      <c r="AL45" s="60">
        <v>0</v>
      </c>
      <c r="AM45" s="60">
        <v>0</v>
      </c>
      <c r="AN45" s="60">
        <v>1</v>
      </c>
      <c r="AO45" s="60">
        <v>0</v>
      </c>
      <c r="AP45" s="60">
        <v>1</v>
      </c>
      <c r="AQ45" s="60">
        <v>1</v>
      </c>
      <c r="AR45" s="60">
        <v>9</v>
      </c>
      <c r="AS45" s="60">
        <v>0</v>
      </c>
      <c r="AT45" s="60">
        <v>4</v>
      </c>
      <c r="AU45" s="60">
        <v>7</v>
      </c>
      <c r="AV45" s="60">
        <v>2</v>
      </c>
      <c r="AW45" s="52"/>
      <c r="AX45" s="60">
        <v>1892</v>
      </c>
      <c r="AY45" s="59"/>
      <c r="AZ45" s="61">
        <v>2.6884862653419055</v>
      </c>
      <c r="BA45" s="58">
        <v>84.782608695652172</v>
      </c>
      <c r="BB45" s="58">
        <v>175.33606078316774</v>
      </c>
      <c r="BC45" s="58">
        <v>6.5217391304347823</v>
      </c>
    </row>
    <row r="46" spans="1:55" s="6" customFormat="1" ht="34.5" customHeight="1" x14ac:dyDescent="0.2">
      <c r="A46" s="46" t="s">
        <v>123</v>
      </c>
      <c r="B46" s="47"/>
      <c r="C46" s="59"/>
      <c r="D46" s="60">
        <v>1425</v>
      </c>
      <c r="E46" s="60">
        <v>1425</v>
      </c>
      <c r="F46" s="60">
        <v>1</v>
      </c>
      <c r="G46" s="60">
        <v>1399</v>
      </c>
      <c r="H46" s="60">
        <v>13</v>
      </c>
      <c r="I46" s="60">
        <v>0</v>
      </c>
      <c r="J46" s="60">
        <v>8</v>
      </c>
      <c r="K46" s="60">
        <v>3</v>
      </c>
      <c r="L46" s="60">
        <v>0</v>
      </c>
      <c r="M46" s="60">
        <v>0</v>
      </c>
      <c r="N46" s="60">
        <v>0</v>
      </c>
      <c r="O46" s="60">
        <v>1</v>
      </c>
      <c r="P46" s="60">
        <v>0</v>
      </c>
      <c r="Q46" s="60">
        <v>1</v>
      </c>
      <c r="R46" s="60">
        <v>0</v>
      </c>
      <c r="S46" s="60">
        <v>0</v>
      </c>
      <c r="T46" s="60">
        <v>1399</v>
      </c>
      <c r="U46" s="60">
        <v>13</v>
      </c>
      <c r="V46" s="60">
        <v>12</v>
      </c>
      <c r="W46" s="60">
        <v>1</v>
      </c>
      <c r="X46" s="60">
        <v>26</v>
      </c>
      <c r="Y46" s="60">
        <v>23</v>
      </c>
      <c r="Z46" s="60">
        <v>2</v>
      </c>
      <c r="AA46" s="60">
        <v>4</v>
      </c>
      <c r="AB46" s="60">
        <v>6</v>
      </c>
      <c r="AC46" s="60">
        <v>8</v>
      </c>
      <c r="AD46" s="60">
        <v>4</v>
      </c>
      <c r="AE46" s="60">
        <v>8</v>
      </c>
      <c r="AF46" s="60">
        <v>0</v>
      </c>
      <c r="AG46" s="60">
        <v>0</v>
      </c>
      <c r="AH46" s="60">
        <v>0</v>
      </c>
      <c r="AI46" s="60">
        <v>0</v>
      </c>
      <c r="AJ46" s="60">
        <v>0</v>
      </c>
      <c r="AK46" s="60">
        <v>0</v>
      </c>
      <c r="AL46" s="60">
        <v>0</v>
      </c>
      <c r="AM46" s="60">
        <v>0</v>
      </c>
      <c r="AN46" s="60">
        <v>0</v>
      </c>
      <c r="AO46" s="60">
        <v>0</v>
      </c>
      <c r="AP46" s="60">
        <v>1</v>
      </c>
      <c r="AQ46" s="60">
        <v>2</v>
      </c>
      <c r="AR46" s="60">
        <v>5</v>
      </c>
      <c r="AS46" s="60">
        <v>0</v>
      </c>
      <c r="AT46" s="60">
        <v>2</v>
      </c>
      <c r="AU46" s="60">
        <v>3</v>
      </c>
      <c r="AV46" s="60">
        <v>4</v>
      </c>
      <c r="AW46" s="52"/>
      <c r="AX46" s="60">
        <v>1730</v>
      </c>
      <c r="AY46" s="59"/>
      <c r="AZ46" s="61">
        <v>1.8245614035087718</v>
      </c>
      <c r="BA46" s="58">
        <v>88.461538461538453</v>
      </c>
      <c r="BB46" s="58">
        <v>0</v>
      </c>
      <c r="BC46" s="58">
        <v>0</v>
      </c>
    </row>
    <row r="47" spans="1:55" s="6" customFormat="1" ht="34.5" customHeight="1" x14ac:dyDescent="0.2">
      <c r="A47" s="46" t="s">
        <v>124</v>
      </c>
      <c r="B47" s="47"/>
      <c r="C47" s="59"/>
      <c r="D47" s="60">
        <v>2316</v>
      </c>
      <c r="E47" s="60">
        <v>2316</v>
      </c>
      <c r="F47" s="60">
        <v>4</v>
      </c>
      <c r="G47" s="60">
        <v>2282</v>
      </c>
      <c r="H47" s="60">
        <v>15</v>
      </c>
      <c r="I47" s="60">
        <v>3</v>
      </c>
      <c r="J47" s="60">
        <v>2</v>
      </c>
      <c r="K47" s="60">
        <v>7</v>
      </c>
      <c r="L47" s="60">
        <v>1</v>
      </c>
      <c r="M47" s="60">
        <v>1</v>
      </c>
      <c r="N47" s="60">
        <v>0</v>
      </c>
      <c r="O47" s="60">
        <v>1</v>
      </c>
      <c r="P47" s="60">
        <v>0</v>
      </c>
      <c r="Q47" s="60">
        <v>4</v>
      </c>
      <c r="R47" s="60">
        <v>0</v>
      </c>
      <c r="S47" s="60">
        <v>0</v>
      </c>
      <c r="T47" s="60">
        <v>2282</v>
      </c>
      <c r="U47" s="60">
        <v>15</v>
      </c>
      <c r="V47" s="60">
        <v>15</v>
      </c>
      <c r="W47" s="60">
        <v>4</v>
      </c>
      <c r="X47" s="60">
        <v>34</v>
      </c>
      <c r="Y47" s="60">
        <v>26</v>
      </c>
      <c r="Z47" s="60">
        <v>5</v>
      </c>
      <c r="AA47" s="60">
        <v>4</v>
      </c>
      <c r="AB47" s="60">
        <v>5</v>
      </c>
      <c r="AC47" s="60">
        <v>12</v>
      </c>
      <c r="AD47" s="60">
        <v>9</v>
      </c>
      <c r="AE47" s="60">
        <v>10</v>
      </c>
      <c r="AF47" s="60">
        <v>4</v>
      </c>
      <c r="AG47" s="60">
        <v>1</v>
      </c>
      <c r="AH47" s="60">
        <v>1</v>
      </c>
      <c r="AI47" s="60">
        <v>1</v>
      </c>
      <c r="AJ47" s="60">
        <v>0</v>
      </c>
      <c r="AK47" s="60">
        <v>0</v>
      </c>
      <c r="AL47" s="60">
        <v>1</v>
      </c>
      <c r="AM47" s="60">
        <v>1</v>
      </c>
      <c r="AN47" s="60">
        <v>0</v>
      </c>
      <c r="AO47" s="60">
        <v>0</v>
      </c>
      <c r="AP47" s="60">
        <v>1</v>
      </c>
      <c r="AQ47" s="60">
        <v>2</v>
      </c>
      <c r="AR47" s="60">
        <v>5</v>
      </c>
      <c r="AS47" s="60">
        <v>0</v>
      </c>
      <c r="AT47" s="60">
        <v>3</v>
      </c>
      <c r="AU47" s="60">
        <v>8</v>
      </c>
      <c r="AV47" s="60">
        <v>0</v>
      </c>
      <c r="AW47" s="52"/>
      <c r="AX47" s="60">
        <v>2796</v>
      </c>
      <c r="AY47" s="59"/>
      <c r="AZ47" s="61">
        <v>1.468048359240069</v>
      </c>
      <c r="BA47" s="58">
        <v>76.470588235294116</v>
      </c>
      <c r="BB47" s="58">
        <v>172.71157167530222</v>
      </c>
      <c r="BC47" s="58">
        <v>11.76470588235294</v>
      </c>
    </row>
    <row r="48" spans="1:55" s="6" customFormat="1" ht="34.5" customHeight="1" x14ac:dyDescent="0.2">
      <c r="A48" s="46" t="s">
        <v>125</v>
      </c>
      <c r="B48" s="47"/>
      <c r="C48" s="59"/>
      <c r="D48" s="60">
        <v>1847</v>
      </c>
      <c r="E48" s="60">
        <v>1847</v>
      </c>
      <c r="F48" s="60">
        <v>3</v>
      </c>
      <c r="G48" s="60">
        <v>1817</v>
      </c>
      <c r="H48" s="60">
        <v>10</v>
      </c>
      <c r="I48" s="60">
        <v>1</v>
      </c>
      <c r="J48" s="60">
        <v>5</v>
      </c>
      <c r="K48" s="60">
        <v>6</v>
      </c>
      <c r="L48" s="60">
        <v>1</v>
      </c>
      <c r="M48" s="60">
        <v>3</v>
      </c>
      <c r="N48" s="60">
        <v>0</v>
      </c>
      <c r="O48" s="60">
        <v>0</v>
      </c>
      <c r="P48" s="60">
        <v>1</v>
      </c>
      <c r="Q48" s="60">
        <v>3</v>
      </c>
      <c r="R48" s="60">
        <v>0</v>
      </c>
      <c r="S48" s="60">
        <v>1</v>
      </c>
      <c r="T48" s="60">
        <v>1817</v>
      </c>
      <c r="U48" s="60">
        <v>10</v>
      </c>
      <c r="V48" s="60">
        <v>17</v>
      </c>
      <c r="W48" s="60">
        <v>3</v>
      </c>
      <c r="X48" s="60">
        <v>30</v>
      </c>
      <c r="Y48" s="60">
        <v>25</v>
      </c>
      <c r="Z48" s="60">
        <v>3</v>
      </c>
      <c r="AA48" s="60">
        <v>6</v>
      </c>
      <c r="AB48" s="60">
        <v>4</v>
      </c>
      <c r="AC48" s="60">
        <v>10</v>
      </c>
      <c r="AD48" s="60">
        <v>12</v>
      </c>
      <c r="AE48" s="60">
        <v>9</v>
      </c>
      <c r="AF48" s="60">
        <v>1</v>
      </c>
      <c r="AG48" s="60">
        <v>1</v>
      </c>
      <c r="AH48" s="60">
        <v>0</v>
      </c>
      <c r="AI48" s="60">
        <v>0</v>
      </c>
      <c r="AJ48" s="60">
        <v>0</v>
      </c>
      <c r="AK48" s="60">
        <v>0</v>
      </c>
      <c r="AL48" s="60">
        <v>0</v>
      </c>
      <c r="AM48" s="60">
        <v>0</v>
      </c>
      <c r="AN48" s="60">
        <v>2</v>
      </c>
      <c r="AO48" s="60">
        <v>0</v>
      </c>
      <c r="AP48" s="60">
        <v>4</v>
      </c>
      <c r="AQ48" s="60">
        <v>3</v>
      </c>
      <c r="AR48" s="60">
        <v>3</v>
      </c>
      <c r="AS48" s="60">
        <v>0</v>
      </c>
      <c r="AT48" s="60">
        <v>2</v>
      </c>
      <c r="AU48" s="60">
        <v>5</v>
      </c>
      <c r="AV48" s="60">
        <v>2</v>
      </c>
      <c r="AW48" s="52"/>
      <c r="AX48" s="60">
        <v>1728</v>
      </c>
      <c r="AY48" s="59"/>
      <c r="AZ48" s="61">
        <v>1.6242555495397943</v>
      </c>
      <c r="BA48" s="58">
        <v>83.333333333333343</v>
      </c>
      <c r="BB48" s="58">
        <v>162.42555495397943</v>
      </c>
      <c r="BC48" s="58">
        <v>10</v>
      </c>
    </row>
    <row r="49" spans="1:55" s="6" customFormat="1" ht="34.5" customHeight="1" x14ac:dyDescent="0.2">
      <c r="A49" s="46" t="s">
        <v>126</v>
      </c>
      <c r="B49" s="47"/>
      <c r="C49" s="59"/>
      <c r="D49" s="60">
        <v>1196</v>
      </c>
      <c r="E49" s="60">
        <v>1196</v>
      </c>
      <c r="F49" s="60">
        <v>3</v>
      </c>
      <c r="G49" s="60">
        <v>1179</v>
      </c>
      <c r="H49" s="60">
        <v>4</v>
      </c>
      <c r="I49" s="60">
        <v>6</v>
      </c>
      <c r="J49" s="60">
        <v>2</v>
      </c>
      <c r="K49" s="60">
        <v>1</v>
      </c>
      <c r="L49" s="60">
        <v>2</v>
      </c>
      <c r="M49" s="60">
        <v>0</v>
      </c>
      <c r="N49" s="60">
        <v>0</v>
      </c>
      <c r="O49" s="60">
        <v>0</v>
      </c>
      <c r="P49" s="60">
        <v>0</v>
      </c>
      <c r="Q49" s="60">
        <v>2</v>
      </c>
      <c r="R49" s="60">
        <v>1</v>
      </c>
      <c r="S49" s="60">
        <v>1</v>
      </c>
      <c r="T49" s="60">
        <v>1178</v>
      </c>
      <c r="U49" s="60">
        <v>4</v>
      </c>
      <c r="V49" s="60">
        <v>13</v>
      </c>
      <c r="W49" s="60">
        <v>2</v>
      </c>
      <c r="X49" s="60">
        <v>19</v>
      </c>
      <c r="Y49" s="60">
        <v>13</v>
      </c>
      <c r="Z49" s="60">
        <v>0</v>
      </c>
      <c r="AA49" s="60">
        <v>0</v>
      </c>
      <c r="AB49" s="60">
        <v>4</v>
      </c>
      <c r="AC49" s="60">
        <v>7</v>
      </c>
      <c r="AD49" s="60">
        <v>6</v>
      </c>
      <c r="AE49" s="60">
        <v>2</v>
      </c>
      <c r="AF49" s="60">
        <v>4</v>
      </c>
      <c r="AG49" s="60">
        <v>2</v>
      </c>
      <c r="AH49" s="60">
        <v>0</v>
      </c>
      <c r="AI49" s="60">
        <v>2</v>
      </c>
      <c r="AJ49" s="60">
        <v>0</v>
      </c>
      <c r="AK49" s="60">
        <v>0</v>
      </c>
      <c r="AL49" s="60">
        <v>0</v>
      </c>
      <c r="AM49" s="60">
        <v>0</v>
      </c>
      <c r="AN49" s="60">
        <v>0</v>
      </c>
      <c r="AO49" s="60">
        <v>0</v>
      </c>
      <c r="AP49" s="60">
        <v>0</v>
      </c>
      <c r="AQ49" s="60">
        <v>1</v>
      </c>
      <c r="AR49" s="60">
        <v>2</v>
      </c>
      <c r="AS49" s="60">
        <v>0</v>
      </c>
      <c r="AT49" s="60">
        <v>2</v>
      </c>
      <c r="AU49" s="60">
        <v>6</v>
      </c>
      <c r="AV49" s="60">
        <v>2</v>
      </c>
      <c r="AW49" s="52"/>
      <c r="AX49" s="60">
        <v>1300</v>
      </c>
      <c r="AY49" s="59"/>
      <c r="AZ49" s="61">
        <v>1.5886287625418059</v>
      </c>
      <c r="BA49" s="58">
        <v>68.421052631578945</v>
      </c>
      <c r="BB49" s="58">
        <v>334.44816053511704</v>
      </c>
      <c r="BC49" s="58">
        <v>21.05263157894737</v>
      </c>
    </row>
    <row r="50" spans="1:55" s="6" customFormat="1" ht="34.5" customHeight="1" x14ac:dyDescent="0.2">
      <c r="A50" s="46" t="s">
        <v>127</v>
      </c>
      <c r="B50" s="47"/>
      <c r="C50" s="59"/>
      <c r="D50" s="60">
        <v>622</v>
      </c>
      <c r="E50" s="60">
        <v>622</v>
      </c>
      <c r="F50" s="60">
        <v>0</v>
      </c>
      <c r="G50" s="60">
        <v>615</v>
      </c>
      <c r="H50" s="60">
        <v>2</v>
      </c>
      <c r="I50" s="60">
        <v>2</v>
      </c>
      <c r="J50" s="60">
        <v>0</v>
      </c>
      <c r="K50" s="60">
        <v>0</v>
      </c>
      <c r="L50" s="60">
        <v>0</v>
      </c>
      <c r="M50" s="60">
        <v>0</v>
      </c>
      <c r="N50" s="60">
        <v>0</v>
      </c>
      <c r="O50" s="60">
        <v>1</v>
      </c>
      <c r="P50" s="60">
        <v>0</v>
      </c>
      <c r="Q50" s="60">
        <v>1</v>
      </c>
      <c r="R50" s="60">
        <v>0</v>
      </c>
      <c r="S50" s="60">
        <v>2</v>
      </c>
      <c r="T50" s="60">
        <v>615</v>
      </c>
      <c r="U50" s="60">
        <v>2</v>
      </c>
      <c r="V50" s="60">
        <v>4</v>
      </c>
      <c r="W50" s="60">
        <v>1</v>
      </c>
      <c r="X50" s="60">
        <v>7</v>
      </c>
      <c r="Y50" s="60">
        <v>5</v>
      </c>
      <c r="Z50" s="60">
        <v>0</v>
      </c>
      <c r="AA50" s="60">
        <v>0</v>
      </c>
      <c r="AB50" s="60">
        <v>3</v>
      </c>
      <c r="AC50" s="60">
        <v>0</v>
      </c>
      <c r="AD50" s="60">
        <v>1</v>
      </c>
      <c r="AE50" s="60">
        <v>3</v>
      </c>
      <c r="AF50" s="60">
        <v>0</v>
      </c>
      <c r="AG50" s="60">
        <v>0</v>
      </c>
      <c r="AH50" s="60">
        <v>0</v>
      </c>
      <c r="AI50" s="60">
        <v>0</v>
      </c>
      <c r="AJ50" s="60">
        <v>0</v>
      </c>
      <c r="AK50" s="60">
        <v>0</v>
      </c>
      <c r="AL50" s="60">
        <v>0</v>
      </c>
      <c r="AM50" s="60">
        <v>0</v>
      </c>
      <c r="AN50" s="60">
        <v>1</v>
      </c>
      <c r="AO50" s="60">
        <v>0</v>
      </c>
      <c r="AP50" s="60">
        <v>1</v>
      </c>
      <c r="AQ50" s="60">
        <v>0</v>
      </c>
      <c r="AR50" s="60">
        <v>0</v>
      </c>
      <c r="AS50" s="60">
        <v>0</v>
      </c>
      <c r="AT50" s="60">
        <v>0</v>
      </c>
      <c r="AU50" s="60">
        <v>2</v>
      </c>
      <c r="AV50" s="60">
        <v>0</v>
      </c>
      <c r="AW50" s="52"/>
      <c r="AX50" s="60">
        <v>679</v>
      </c>
      <c r="AY50" s="59"/>
      <c r="AZ50" s="61">
        <v>1.1254019292604502</v>
      </c>
      <c r="BA50" s="58">
        <v>71.428571428571416</v>
      </c>
      <c r="BB50" s="58">
        <v>160.77170418006432</v>
      </c>
      <c r="BC50" s="58">
        <v>14.285714285714285</v>
      </c>
    </row>
    <row r="51" spans="1:55" s="6" customFormat="1" ht="34.5" customHeight="1" thickBot="1" x14ac:dyDescent="0.25">
      <c r="A51" s="71" t="s">
        <v>128</v>
      </c>
      <c r="B51" s="72"/>
      <c r="C51" s="83"/>
      <c r="D51" s="84">
        <v>322</v>
      </c>
      <c r="E51" s="84">
        <v>322</v>
      </c>
      <c r="F51" s="84">
        <v>1</v>
      </c>
      <c r="G51" s="84">
        <v>318</v>
      </c>
      <c r="H51" s="84">
        <v>1</v>
      </c>
      <c r="I51" s="84">
        <v>0</v>
      </c>
      <c r="J51" s="84">
        <v>0</v>
      </c>
      <c r="K51" s="84">
        <v>0</v>
      </c>
      <c r="L51" s="84">
        <v>0</v>
      </c>
      <c r="M51" s="84">
        <v>2</v>
      </c>
      <c r="N51" s="84">
        <v>0</v>
      </c>
      <c r="O51" s="84">
        <v>0</v>
      </c>
      <c r="P51" s="84">
        <v>0</v>
      </c>
      <c r="Q51" s="84">
        <v>1</v>
      </c>
      <c r="R51" s="84">
        <v>0</v>
      </c>
      <c r="S51" s="84">
        <v>2</v>
      </c>
      <c r="T51" s="84">
        <v>319</v>
      </c>
      <c r="U51" s="84">
        <v>1</v>
      </c>
      <c r="V51" s="84">
        <v>2</v>
      </c>
      <c r="W51" s="84">
        <v>0</v>
      </c>
      <c r="X51" s="84">
        <v>3</v>
      </c>
      <c r="Y51" s="84">
        <v>1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84">
        <v>0</v>
      </c>
      <c r="AL51" s="84">
        <v>0</v>
      </c>
      <c r="AM51" s="84">
        <v>0</v>
      </c>
      <c r="AN51" s="84">
        <v>0</v>
      </c>
      <c r="AO51" s="84">
        <v>1</v>
      </c>
      <c r="AP51" s="84">
        <v>0</v>
      </c>
      <c r="AQ51" s="84">
        <v>0</v>
      </c>
      <c r="AR51" s="84">
        <v>0</v>
      </c>
      <c r="AS51" s="84">
        <v>0</v>
      </c>
      <c r="AT51" s="84">
        <v>0</v>
      </c>
      <c r="AU51" s="84">
        <v>2</v>
      </c>
      <c r="AV51" s="84">
        <v>0</v>
      </c>
      <c r="AW51" s="85"/>
      <c r="AX51" s="84">
        <v>316</v>
      </c>
      <c r="AY51" s="83"/>
      <c r="AZ51" s="86">
        <v>0.93167701863354035</v>
      </c>
      <c r="BA51" s="87">
        <v>33.333333333333336</v>
      </c>
      <c r="BB51" s="87">
        <v>0</v>
      </c>
      <c r="BC51" s="87">
        <v>0</v>
      </c>
    </row>
    <row r="52" spans="1:55" s="6" customFormat="1" ht="34.5" customHeight="1" thickTop="1" x14ac:dyDescent="0.2">
      <c r="A52" s="48" t="s">
        <v>129</v>
      </c>
      <c r="B52" s="49"/>
      <c r="C52" s="78"/>
      <c r="D52" s="79">
        <v>29244</v>
      </c>
      <c r="E52" s="79">
        <v>29244</v>
      </c>
      <c r="F52" s="79">
        <v>16</v>
      </c>
      <c r="G52" s="79">
        <v>28068</v>
      </c>
      <c r="H52" s="79">
        <v>417</v>
      </c>
      <c r="I52" s="79">
        <v>73</v>
      </c>
      <c r="J52" s="79">
        <v>371</v>
      </c>
      <c r="K52" s="79">
        <v>258</v>
      </c>
      <c r="L52" s="79">
        <v>12</v>
      </c>
      <c r="M52" s="79">
        <v>20</v>
      </c>
      <c r="N52" s="79">
        <v>1</v>
      </c>
      <c r="O52" s="79">
        <v>5</v>
      </c>
      <c r="P52" s="79">
        <v>1</v>
      </c>
      <c r="Q52" s="79">
        <v>15</v>
      </c>
      <c r="R52" s="79">
        <v>3</v>
      </c>
      <c r="S52" s="79">
        <v>8</v>
      </c>
      <c r="T52" s="79">
        <v>28068</v>
      </c>
      <c r="U52" s="79">
        <v>418</v>
      </c>
      <c r="V52" s="79">
        <v>745</v>
      </c>
      <c r="W52" s="79">
        <v>14</v>
      </c>
      <c r="X52" s="79">
        <v>1177</v>
      </c>
      <c r="Y52" s="79">
        <v>852</v>
      </c>
      <c r="Z52" s="79">
        <v>89</v>
      </c>
      <c r="AA52" s="79">
        <v>147</v>
      </c>
      <c r="AB52" s="79">
        <v>126</v>
      </c>
      <c r="AC52" s="79">
        <v>399</v>
      </c>
      <c r="AD52" s="79">
        <v>340</v>
      </c>
      <c r="AE52" s="79">
        <v>196</v>
      </c>
      <c r="AF52" s="79">
        <v>48</v>
      </c>
      <c r="AG52" s="79">
        <v>32</v>
      </c>
      <c r="AH52" s="79">
        <v>2</v>
      </c>
      <c r="AI52" s="79">
        <v>7</v>
      </c>
      <c r="AJ52" s="79">
        <v>4</v>
      </c>
      <c r="AK52" s="79">
        <v>0</v>
      </c>
      <c r="AL52" s="79">
        <v>4</v>
      </c>
      <c r="AM52" s="79">
        <v>1</v>
      </c>
      <c r="AN52" s="79">
        <v>4</v>
      </c>
      <c r="AO52" s="79">
        <v>1</v>
      </c>
      <c r="AP52" s="79">
        <v>62</v>
      </c>
      <c r="AQ52" s="79">
        <v>110</v>
      </c>
      <c r="AR52" s="79">
        <v>257</v>
      </c>
      <c r="AS52" s="79">
        <v>0</v>
      </c>
      <c r="AT52" s="79">
        <v>83</v>
      </c>
      <c r="AU52" s="79">
        <v>325</v>
      </c>
      <c r="AV52" s="79">
        <v>74</v>
      </c>
      <c r="AW52" s="80"/>
      <c r="AX52" s="79">
        <v>32527</v>
      </c>
      <c r="AY52" s="78"/>
      <c r="AZ52" s="81">
        <v>4.0247572151552458</v>
      </c>
      <c r="BA52" s="82">
        <v>72.387425658453694</v>
      </c>
      <c r="BB52" s="82">
        <v>177.81425249623857</v>
      </c>
      <c r="BC52" s="82">
        <v>4.4180118946474085</v>
      </c>
    </row>
    <row r="53" spans="1:55" s="14" customFormat="1" ht="30.75" customHeight="1" x14ac:dyDescent="0.25">
      <c r="A53" s="17"/>
      <c r="B53" s="17"/>
      <c r="C53" s="13" t="s">
        <v>182</v>
      </c>
      <c r="AY53" s="13"/>
      <c r="AZ53" s="13"/>
    </row>
    <row r="54" spans="1:55" s="17" customFormat="1" ht="30.75" customHeight="1" x14ac:dyDescent="0.2">
      <c r="A54" s="37" t="s">
        <v>174</v>
      </c>
      <c r="E54" s="43"/>
      <c r="AV54" s="44"/>
      <c r="AW54" s="44"/>
      <c r="AX54" s="44"/>
      <c r="AZ54" s="45"/>
      <c r="BC54" s="45" t="s">
        <v>177</v>
      </c>
    </row>
    <row r="55" spans="1:55" s="17" customFormat="1" ht="38.25" customHeight="1" x14ac:dyDescent="0.2">
      <c r="A55" s="169" t="s">
        <v>107</v>
      </c>
      <c r="B55" s="171"/>
      <c r="C55" s="153" t="s">
        <v>175</v>
      </c>
      <c r="D55" s="150" t="s">
        <v>1</v>
      </c>
      <c r="E55" s="151" t="s">
        <v>2</v>
      </c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2"/>
      <c r="X55" s="150" t="s">
        <v>3</v>
      </c>
      <c r="Y55" s="150" t="s">
        <v>4</v>
      </c>
      <c r="Z55" s="156" t="s">
        <v>5</v>
      </c>
      <c r="AA55" s="156"/>
      <c r="AB55" s="156"/>
      <c r="AC55" s="156"/>
      <c r="AD55" s="156"/>
      <c r="AE55" s="156" t="s">
        <v>6</v>
      </c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0" t="s">
        <v>7</v>
      </c>
      <c r="AV55" s="150" t="s">
        <v>8</v>
      </c>
      <c r="AW55" s="150" t="s">
        <v>9</v>
      </c>
      <c r="AX55" s="150" t="s">
        <v>30</v>
      </c>
      <c r="AY55" s="150" t="s">
        <v>31</v>
      </c>
      <c r="AZ55" s="150" t="s">
        <v>108</v>
      </c>
      <c r="BA55" s="150" t="s">
        <v>109</v>
      </c>
      <c r="BB55" s="150" t="s">
        <v>110</v>
      </c>
      <c r="BC55" s="150" t="s">
        <v>111</v>
      </c>
    </row>
    <row r="56" spans="1:55" s="17" customFormat="1" ht="38.25" customHeight="1" x14ac:dyDescent="0.2">
      <c r="A56" s="172"/>
      <c r="B56" s="174"/>
      <c r="C56" s="136"/>
      <c r="D56" s="142"/>
      <c r="E56" s="153" t="s">
        <v>15</v>
      </c>
      <c r="F56" s="127" t="s">
        <v>16</v>
      </c>
      <c r="G56" s="151" t="s">
        <v>17</v>
      </c>
      <c r="H56" s="154"/>
      <c r="I56" s="154"/>
      <c r="J56" s="154"/>
      <c r="K56" s="154"/>
      <c r="L56" s="152"/>
      <c r="M56" s="155" t="s">
        <v>18</v>
      </c>
      <c r="N56" s="155"/>
      <c r="O56" s="155"/>
      <c r="P56" s="156" t="s">
        <v>19</v>
      </c>
      <c r="Q56" s="156"/>
      <c r="R56" s="157" t="s">
        <v>20</v>
      </c>
      <c r="S56" s="158"/>
      <c r="T56" s="157" t="s">
        <v>140</v>
      </c>
      <c r="U56" s="159"/>
      <c r="V56" s="159"/>
      <c r="W56" s="158"/>
      <c r="X56" s="142"/>
      <c r="Y56" s="142"/>
      <c r="Z56" s="160" t="s">
        <v>21</v>
      </c>
      <c r="AA56" s="161"/>
      <c r="AB56" s="150" t="s">
        <v>22</v>
      </c>
      <c r="AC56" s="150" t="s">
        <v>23</v>
      </c>
      <c r="AD56" s="150" t="s">
        <v>24</v>
      </c>
      <c r="AE56" s="190" t="s">
        <v>25</v>
      </c>
      <c r="AF56" s="151" t="s">
        <v>26</v>
      </c>
      <c r="AG56" s="154"/>
      <c r="AH56" s="154"/>
      <c r="AI56" s="154"/>
      <c r="AJ56" s="154"/>
      <c r="AK56" s="154"/>
      <c r="AL56" s="154"/>
      <c r="AM56" s="154"/>
      <c r="AN56" s="154"/>
      <c r="AO56" s="152"/>
      <c r="AP56" s="156" t="s">
        <v>27</v>
      </c>
      <c r="AQ56" s="156"/>
      <c r="AR56" s="156"/>
      <c r="AS56" s="150" t="s">
        <v>28</v>
      </c>
      <c r="AT56" s="150" t="s">
        <v>29</v>
      </c>
      <c r="AU56" s="142"/>
      <c r="AV56" s="142"/>
      <c r="AW56" s="142"/>
      <c r="AX56" s="142"/>
      <c r="AY56" s="142"/>
      <c r="AZ56" s="142"/>
      <c r="BA56" s="142"/>
      <c r="BB56" s="142"/>
      <c r="BC56" s="142"/>
    </row>
    <row r="57" spans="1:55" s="17" customFormat="1" ht="38.25" customHeight="1" x14ac:dyDescent="0.2">
      <c r="A57" s="172"/>
      <c r="B57" s="174"/>
      <c r="C57" s="136"/>
      <c r="D57" s="142"/>
      <c r="E57" s="136"/>
      <c r="F57" s="128"/>
      <c r="G57" s="167" t="s">
        <v>32</v>
      </c>
      <c r="H57" s="127" t="s">
        <v>33</v>
      </c>
      <c r="I57" s="127" t="s">
        <v>34</v>
      </c>
      <c r="J57" s="167" t="s">
        <v>35</v>
      </c>
      <c r="K57" s="167" t="s">
        <v>36</v>
      </c>
      <c r="L57" s="167" t="s">
        <v>37</v>
      </c>
      <c r="M57" s="167" t="s">
        <v>181</v>
      </c>
      <c r="N57" s="167" t="s">
        <v>38</v>
      </c>
      <c r="O57" s="167" t="s">
        <v>39</v>
      </c>
      <c r="P57" s="167" t="s">
        <v>40</v>
      </c>
      <c r="Q57" s="127" t="s">
        <v>41</v>
      </c>
      <c r="R57" s="127" t="s">
        <v>42</v>
      </c>
      <c r="S57" s="127" t="s">
        <v>43</v>
      </c>
      <c r="T57" s="127" t="s">
        <v>44</v>
      </c>
      <c r="U57" s="127" t="s">
        <v>45</v>
      </c>
      <c r="V57" s="127" t="s">
        <v>46</v>
      </c>
      <c r="W57" s="127" t="s">
        <v>41</v>
      </c>
      <c r="X57" s="142"/>
      <c r="Y57" s="142"/>
      <c r="Z57" s="162"/>
      <c r="AA57" s="163"/>
      <c r="AB57" s="142"/>
      <c r="AC57" s="142"/>
      <c r="AD57" s="142"/>
      <c r="AE57" s="191"/>
      <c r="AF57" s="193" t="s">
        <v>47</v>
      </c>
      <c r="AG57" s="147"/>
      <c r="AH57" s="147"/>
      <c r="AI57" s="147"/>
      <c r="AJ57" s="147"/>
      <c r="AK57" s="147"/>
      <c r="AL57" s="148"/>
      <c r="AM57" s="149" t="s">
        <v>48</v>
      </c>
      <c r="AN57" s="149" t="s">
        <v>49</v>
      </c>
      <c r="AO57" s="149" t="s">
        <v>50</v>
      </c>
      <c r="AP57" s="126" t="s">
        <v>51</v>
      </c>
      <c r="AQ57" s="126" t="s">
        <v>52</v>
      </c>
      <c r="AR57" s="126" t="s">
        <v>53</v>
      </c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</row>
    <row r="58" spans="1:55" s="17" customFormat="1" ht="38.25" customHeight="1" x14ac:dyDescent="0.2">
      <c r="A58" s="172"/>
      <c r="B58" s="174"/>
      <c r="C58" s="136"/>
      <c r="D58" s="142"/>
      <c r="E58" s="136"/>
      <c r="F58" s="128"/>
      <c r="G58" s="133"/>
      <c r="H58" s="128"/>
      <c r="I58" s="128"/>
      <c r="J58" s="133"/>
      <c r="K58" s="133"/>
      <c r="L58" s="133"/>
      <c r="M58" s="133"/>
      <c r="N58" s="133"/>
      <c r="O58" s="133"/>
      <c r="P58" s="133"/>
      <c r="Q58" s="128"/>
      <c r="R58" s="128"/>
      <c r="S58" s="128"/>
      <c r="T58" s="128"/>
      <c r="U58" s="128"/>
      <c r="V58" s="128"/>
      <c r="W58" s="128"/>
      <c r="X58" s="142"/>
      <c r="Y58" s="142"/>
      <c r="Z58" s="127" t="s">
        <v>54</v>
      </c>
      <c r="AA58" s="127" t="s">
        <v>55</v>
      </c>
      <c r="AB58" s="142"/>
      <c r="AC58" s="142"/>
      <c r="AD58" s="142"/>
      <c r="AE58" s="191"/>
      <c r="AF58" s="194"/>
      <c r="AG58" s="130" t="s">
        <v>56</v>
      </c>
      <c r="AH58" s="130"/>
      <c r="AI58" s="130"/>
      <c r="AJ58" s="131" t="s">
        <v>57</v>
      </c>
      <c r="AK58" s="131"/>
      <c r="AL58" s="131"/>
      <c r="AM58" s="149"/>
      <c r="AN58" s="149"/>
      <c r="AO58" s="149"/>
      <c r="AP58" s="126"/>
      <c r="AQ58" s="126"/>
      <c r="AR58" s="126"/>
      <c r="AS58" s="142"/>
      <c r="AT58" s="142"/>
      <c r="AU58" s="142"/>
      <c r="AV58" s="142"/>
      <c r="AW58" s="142"/>
      <c r="AX58" s="142"/>
      <c r="AY58" s="142"/>
      <c r="AZ58" s="142"/>
      <c r="BA58" s="142"/>
      <c r="BB58" s="142"/>
      <c r="BC58" s="142"/>
    </row>
    <row r="59" spans="1:55" s="17" customFormat="1" ht="38.25" customHeight="1" x14ac:dyDescent="0.2">
      <c r="A59" s="172"/>
      <c r="B59" s="174"/>
      <c r="C59" s="136"/>
      <c r="D59" s="142"/>
      <c r="E59" s="136"/>
      <c r="F59" s="128"/>
      <c r="G59" s="133"/>
      <c r="H59" s="128"/>
      <c r="I59" s="128"/>
      <c r="J59" s="133"/>
      <c r="K59" s="133"/>
      <c r="L59" s="133"/>
      <c r="M59" s="133"/>
      <c r="N59" s="133"/>
      <c r="O59" s="133"/>
      <c r="P59" s="133"/>
      <c r="Q59" s="128"/>
      <c r="R59" s="128"/>
      <c r="S59" s="128"/>
      <c r="T59" s="128"/>
      <c r="U59" s="128"/>
      <c r="V59" s="128"/>
      <c r="W59" s="128"/>
      <c r="X59" s="142"/>
      <c r="Y59" s="142"/>
      <c r="Z59" s="128"/>
      <c r="AA59" s="128"/>
      <c r="AB59" s="142"/>
      <c r="AC59" s="142"/>
      <c r="AD59" s="142"/>
      <c r="AE59" s="191"/>
      <c r="AF59" s="194"/>
      <c r="AG59" s="132" t="s">
        <v>58</v>
      </c>
      <c r="AH59" s="132" t="s">
        <v>59</v>
      </c>
      <c r="AI59" s="135" t="s">
        <v>60</v>
      </c>
      <c r="AJ59" s="135" t="s">
        <v>58</v>
      </c>
      <c r="AK59" s="138" t="s">
        <v>61</v>
      </c>
      <c r="AL59" s="141" t="s">
        <v>60</v>
      </c>
      <c r="AM59" s="149"/>
      <c r="AN59" s="149"/>
      <c r="AO59" s="149"/>
      <c r="AP59" s="126"/>
      <c r="AQ59" s="126"/>
      <c r="AR59" s="126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</row>
    <row r="60" spans="1:55" s="17" customFormat="1" ht="38.25" customHeight="1" x14ac:dyDescent="0.2">
      <c r="A60" s="172"/>
      <c r="B60" s="174"/>
      <c r="C60" s="136"/>
      <c r="D60" s="142"/>
      <c r="E60" s="136"/>
      <c r="F60" s="128"/>
      <c r="G60" s="133"/>
      <c r="H60" s="128"/>
      <c r="I60" s="128"/>
      <c r="J60" s="133"/>
      <c r="K60" s="133"/>
      <c r="L60" s="133"/>
      <c r="M60" s="133"/>
      <c r="N60" s="133"/>
      <c r="O60" s="133"/>
      <c r="P60" s="133"/>
      <c r="Q60" s="128"/>
      <c r="R60" s="128"/>
      <c r="S60" s="128"/>
      <c r="T60" s="128"/>
      <c r="U60" s="128"/>
      <c r="V60" s="128"/>
      <c r="W60" s="128"/>
      <c r="X60" s="142"/>
      <c r="Y60" s="142"/>
      <c r="Z60" s="128"/>
      <c r="AA60" s="128"/>
      <c r="AB60" s="142"/>
      <c r="AC60" s="142"/>
      <c r="AD60" s="142"/>
      <c r="AE60" s="191"/>
      <c r="AF60" s="194"/>
      <c r="AG60" s="133"/>
      <c r="AH60" s="133"/>
      <c r="AI60" s="136"/>
      <c r="AJ60" s="136"/>
      <c r="AK60" s="139"/>
      <c r="AL60" s="142"/>
      <c r="AM60" s="149"/>
      <c r="AN60" s="149"/>
      <c r="AO60" s="149"/>
      <c r="AP60" s="126"/>
      <c r="AQ60" s="126"/>
      <c r="AR60" s="126"/>
      <c r="AS60" s="142"/>
      <c r="AT60" s="142"/>
      <c r="AU60" s="142"/>
      <c r="AV60" s="142"/>
      <c r="AW60" s="142"/>
      <c r="AX60" s="142"/>
      <c r="AY60" s="142"/>
      <c r="AZ60" s="142"/>
      <c r="BA60" s="142"/>
      <c r="BB60" s="142"/>
      <c r="BC60" s="142"/>
    </row>
    <row r="61" spans="1:55" s="17" customFormat="1" ht="54.75" customHeight="1" x14ac:dyDescent="0.2">
      <c r="A61" s="175"/>
      <c r="B61" s="177"/>
      <c r="C61" s="137"/>
      <c r="D61" s="143"/>
      <c r="E61" s="137"/>
      <c r="F61" s="129"/>
      <c r="G61" s="134"/>
      <c r="H61" s="129"/>
      <c r="I61" s="129"/>
      <c r="J61" s="134"/>
      <c r="K61" s="134"/>
      <c r="L61" s="134"/>
      <c r="M61" s="134"/>
      <c r="N61" s="134"/>
      <c r="O61" s="134"/>
      <c r="P61" s="134"/>
      <c r="Q61" s="129"/>
      <c r="R61" s="129"/>
      <c r="S61" s="129"/>
      <c r="T61" s="129"/>
      <c r="U61" s="129"/>
      <c r="V61" s="129"/>
      <c r="W61" s="129"/>
      <c r="X61" s="143"/>
      <c r="Y61" s="143"/>
      <c r="Z61" s="129"/>
      <c r="AA61" s="129"/>
      <c r="AB61" s="143"/>
      <c r="AC61" s="143"/>
      <c r="AD61" s="143"/>
      <c r="AE61" s="192"/>
      <c r="AF61" s="195"/>
      <c r="AG61" s="134"/>
      <c r="AH61" s="134"/>
      <c r="AI61" s="137"/>
      <c r="AJ61" s="137"/>
      <c r="AK61" s="140"/>
      <c r="AL61" s="143"/>
      <c r="AM61" s="149"/>
      <c r="AN61" s="149"/>
      <c r="AO61" s="149"/>
      <c r="AP61" s="126"/>
      <c r="AQ61" s="126"/>
      <c r="AR61" s="126"/>
      <c r="AS61" s="143"/>
      <c r="AT61" s="143"/>
      <c r="AU61" s="143"/>
      <c r="AV61" s="143"/>
      <c r="AW61" s="143"/>
      <c r="AX61" s="143"/>
      <c r="AY61" s="143"/>
      <c r="AZ61" s="143"/>
      <c r="BA61" s="143"/>
      <c r="BB61" s="143"/>
      <c r="BC61" s="143"/>
    </row>
    <row r="62" spans="1:55" s="6" customFormat="1" ht="18.75" customHeight="1" x14ac:dyDescent="0.2">
      <c r="A62" s="17"/>
      <c r="B62" s="17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17"/>
      <c r="AX62" s="38"/>
      <c r="AY62" s="39"/>
      <c r="AZ62" s="40"/>
      <c r="BA62" s="41"/>
      <c r="BB62" s="41"/>
      <c r="BC62" s="41"/>
    </row>
    <row r="63" spans="1:55" s="6" customFormat="1" ht="34.5" customHeight="1" x14ac:dyDescent="0.2">
      <c r="A63" s="46" t="s">
        <v>115</v>
      </c>
      <c r="B63" s="47"/>
      <c r="C63" s="42"/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1">
        <v>0</v>
      </c>
      <c r="AC63" s="51">
        <v>0</v>
      </c>
      <c r="AD63" s="51">
        <v>0</v>
      </c>
      <c r="AE63" s="51">
        <v>0</v>
      </c>
      <c r="AF63" s="51">
        <v>0</v>
      </c>
      <c r="AG63" s="51">
        <v>0</v>
      </c>
      <c r="AH63" s="51">
        <v>0</v>
      </c>
      <c r="AI63" s="51">
        <v>0</v>
      </c>
      <c r="AJ63" s="51">
        <v>0</v>
      </c>
      <c r="AK63" s="51">
        <v>0</v>
      </c>
      <c r="AL63" s="51">
        <v>0</v>
      </c>
      <c r="AM63" s="51">
        <v>0</v>
      </c>
      <c r="AN63" s="51">
        <v>0</v>
      </c>
      <c r="AO63" s="51">
        <v>0</v>
      </c>
      <c r="AP63" s="51">
        <v>0</v>
      </c>
      <c r="AQ63" s="51">
        <v>0</v>
      </c>
      <c r="AR63" s="51">
        <v>0</v>
      </c>
      <c r="AS63" s="51">
        <v>0</v>
      </c>
      <c r="AT63" s="51">
        <v>0</v>
      </c>
      <c r="AU63" s="51">
        <v>0</v>
      </c>
      <c r="AV63" s="51">
        <v>0</v>
      </c>
      <c r="AW63" s="52"/>
      <c r="AX63" s="51">
        <v>0</v>
      </c>
      <c r="AY63" s="51">
        <v>0</v>
      </c>
      <c r="AZ63" s="51">
        <v>0</v>
      </c>
      <c r="BA63" s="51">
        <v>0</v>
      </c>
      <c r="BB63" s="51">
        <v>0</v>
      </c>
      <c r="BC63" s="51">
        <v>0</v>
      </c>
    </row>
    <row r="64" spans="1:55" s="6" customFormat="1" ht="18.75" customHeight="1" x14ac:dyDescent="0.2">
      <c r="A64" s="17"/>
      <c r="B64" s="17"/>
      <c r="C64" s="38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12"/>
      <c r="AX64" s="53"/>
      <c r="AY64" s="54"/>
      <c r="AZ64" s="55"/>
      <c r="BA64" s="56"/>
      <c r="BB64" s="56"/>
      <c r="BC64" s="56"/>
    </row>
    <row r="65" spans="1:55" s="6" customFormat="1" ht="34.5" customHeight="1" x14ac:dyDescent="0.2">
      <c r="A65" s="46" t="s">
        <v>116</v>
      </c>
      <c r="B65" s="47"/>
      <c r="C65" s="42"/>
      <c r="D65" s="51">
        <v>544</v>
      </c>
      <c r="E65" s="51">
        <v>544</v>
      </c>
      <c r="F65" s="51">
        <v>0</v>
      </c>
      <c r="G65" s="51">
        <v>492</v>
      </c>
      <c r="H65" s="51">
        <v>17</v>
      </c>
      <c r="I65" s="51">
        <v>2</v>
      </c>
      <c r="J65" s="51">
        <v>29</v>
      </c>
      <c r="K65" s="51">
        <v>4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492</v>
      </c>
      <c r="U65" s="51">
        <v>17</v>
      </c>
      <c r="V65" s="51">
        <v>35</v>
      </c>
      <c r="W65" s="51">
        <v>0</v>
      </c>
      <c r="X65" s="51">
        <v>52</v>
      </c>
      <c r="Y65" s="51">
        <v>42</v>
      </c>
      <c r="Z65" s="51">
        <v>5</v>
      </c>
      <c r="AA65" s="51">
        <v>8</v>
      </c>
      <c r="AB65" s="51">
        <v>13</v>
      </c>
      <c r="AC65" s="51">
        <v>16</v>
      </c>
      <c r="AD65" s="51">
        <v>13</v>
      </c>
      <c r="AE65" s="51">
        <v>8</v>
      </c>
      <c r="AF65" s="51">
        <v>0</v>
      </c>
      <c r="AG65" s="51">
        <v>0</v>
      </c>
      <c r="AH65" s="51">
        <v>0</v>
      </c>
      <c r="AI65" s="51">
        <v>0</v>
      </c>
      <c r="AJ65" s="51">
        <v>0</v>
      </c>
      <c r="AK65" s="51">
        <v>0</v>
      </c>
      <c r="AL65" s="51">
        <v>0</v>
      </c>
      <c r="AM65" s="51">
        <v>0</v>
      </c>
      <c r="AN65" s="51">
        <v>0</v>
      </c>
      <c r="AO65" s="51">
        <v>0</v>
      </c>
      <c r="AP65" s="51">
        <v>2</v>
      </c>
      <c r="AQ65" s="51">
        <v>4</v>
      </c>
      <c r="AR65" s="51">
        <v>16</v>
      </c>
      <c r="AS65" s="51">
        <v>0</v>
      </c>
      <c r="AT65" s="51">
        <v>3</v>
      </c>
      <c r="AU65" s="51">
        <v>10</v>
      </c>
      <c r="AV65" s="51">
        <v>7</v>
      </c>
      <c r="AW65" s="52"/>
      <c r="AX65" s="51">
        <v>410</v>
      </c>
      <c r="AY65" s="51">
        <v>159</v>
      </c>
      <c r="AZ65" s="57">
        <v>9.5588235294117645</v>
      </c>
      <c r="BA65" s="58">
        <v>80.769230769230759</v>
      </c>
      <c r="BB65" s="58">
        <v>0</v>
      </c>
      <c r="BC65" s="58">
        <v>0</v>
      </c>
    </row>
    <row r="66" spans="1:55" s="6" customFormat="1" ht="34.5" customHeight="1" x14ac:dyDescent="0.2">
      <c r="A66" s="46" t="s">
        <v>117</v>
      </c>
      <c r="B66" s="47"/>
      <c r="C66" s="42"/>
      <c r="D66" s="51">
        <v>1450</v>
      </c>
      <c r="E66" s="51">
        <v>1450</v>
      </c>
      <c r="F66" s="51">
        <v>0</v>
      </c>
      <c r="G66" s="51">
        <v>1366</v>
      </c>
      <c r="H66" s="51">
        <v>32</v>
      </c>
      <c r="I66" s="51">
        <v>7</v>
      </c>
      <c r="J66" s="51">
        <v>34</v>
      </c>
      <c r="K66" s="51">
        <v>11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1366</v>
      </c>
      <c r="U66" s="51">
        <v>32</v>
      </c>
      <c r="V66" s="51">
        <v>52</v>
      </c>
      <c r="W66" s="51">
        <v>0</v>
      </c>
      <c r="X66" s="51">
        <v>84</v>
      </c>
      <c r="Y66" s="51">
        <v>65</v>
      </c>
      <c r="Z66" s="51">
        <v>8</v>
      </c>
      <c r="AA66" s="51">
        <v>13</v>
      </c>
      <c r="AB66" s="51">
        <v>12</v>
      </c>
      <c r="AC66" s="51">
        <v>23</v>
      </c>
      <c r="AD66" s="51">
        <v>22</v>
      </c>
      <c r="AE66" s="51">
        <v>9</v>
      </c>
      <c r="AF66" s="51">
        <v>2</v>
      </c>
      <c r="AG66" s="51">
        <v>1</v>
      </c>
      <c r="AH66" s="51">
        <v>0</v>
      </c>
      <c r="AI66" s="51">
        <v>0</v>
      </c>
      <c r="AJ66" s="51">
        <v>1</v>
      </c>
      <c r="AK66" s="51">
        <v>0</v>
      </c>
      <c r="AL66" s="51">
        <v>0</v>
      </c>
      <c r="AM66" s="51">
        <v>0</v>
      </c>
      <c r="AN66" s="51">
        <v>0</v>
      </c>
      <c r="AO66" s="51">
        <v>0</v>
      </c>
      <c r="AP66" s="51">
        <v>4</v>
      </c>
      <c r="AQ66" s="51">
        <v>11</v>
      </c>
      <c r="AR66" s="51">
        <v>21</v>
      </c>
      <c r="AS66" s="51">
        <v>0</v>
      </c>
      <c r="AT66" s="51">
        <v>5</v>
      </c>
      <c r="AU66" s="51">
        <v>19</v>
      </c>
      <c r="AV66" s="51">
        <v>13</v>
      </c>
      <c r="AW66" s="52"/>
      <c r="AX66" s="51">
        <v>1181</v>
      </c>
      <c r="AY66" s="51">
        <v>381</v>
      </c>
      <c r="AZ66" s="57">
        <v>5.7931034482758621</v>
      </c>
      <c r="BA66" s="58">
        <v>77.38095238095238</v>
      </c>
      <c r="BB66" s="58">
        <v>137.93103448275861</v>
      </c>
      <c r="BC66" s="58">
        <v>2.3809523809523809</v>
      </c>
    </row>
    <row r="67" spans="1:55" s="6" customFormat="1" ht="34.5" customHeight="1" x14ac:dyDescent="0.2">
      <c r="A67" s="46" t="s">
        <v>130</v>
      </c>
      <c r="B67" s="47"/>
      <c r="C67" s="42"/>
      <c r="D67" s="51">
        <v>2922</v>
      </c>
      <c r="E67" s="51">
        <v>2922</v>
      </c>
      <c r="F67" s="51">
        <v>0</v>
      </c>
      <c r="G67" s="51">
        <v>2833</v>
      </c>
      <c r="H67" s="51">
        <v>31</v>
      </c>
      <c r="I67" s="51">
        <v>8</v>
      </c>
      <c r="J67" s="51">
        <v>30</v>
      </c>
      <c r="K67" s="51">
        <v>18</v>
      </c>
      <c r="L67" s="51">
        <v>0</v>
      </c>
      <c r="M67" s="51">
        <v>2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2833</v>
      </c>
      <c r="U67" s="51">
        <v>31</v>
      </c>
      <c r="V67" s="51">
        <v>58</v>
      </c>
      <c r="W67" s="51">
        <v>0</v>
      </c>
      <c r="X67" s="51">
        <v>89</v>
      </c>
      <c r="Y67" s="51">
        <v>70</v>
      </c>
      <c r="Z67" s="51">
        <v>18</v>
      </c>
      <c r="AA67" s="51">
        <v>8</v>
      </c>
      <c r="AB67" s="51">
        <v>14</v>
      </c>
      <c r="AC67" s="51">
        <v>20</v>
      </c>
      <c r="AD67" s="51">
        <v>20</v>
      </c>
      <c r="AE67" s="51">
        <v>21</v>
      </c>
      <c r="AF67" s="51">
        <v>4</v>
      </c>
      <c r="AG67" s="51">
        <v>3</v>
      </c>
      <c r="AH67" s="51">
        <v>0</v>
      </c>
      <c r="AI67" s="51">
        <v>0</v>
      </c>
      <c r="AJ67" s="51">
        <v>0</v>
      </c>
      <c r="AK67" s="51">
        <v>1</v>
      </c>
      <c r="AL67" s="51">
        <v>0</v>
      </c>
      <c r="AM67" s="51">
        <v>0</v>
      </c>
      <c r="AN67" s="51">
        <v>0</v>
      </c>
      <c r="AO67" s="51">
        <v>0</v>
      </c>
      <c r="AP67" s="51">
        <v>4</v>
      </c>
      <c r="AQ67" s="51">
        <v>10</v>
      </c>
      <c r="AR67" s="51">
        <v>12</v>
      </c>
      <c r="AS67" s="51">
        <v>0</v>
      </c>
      <c r="AT67" s="51">
        <v>6</v>
      </c>
      <c r="AU67" s="51">
        <v>19</v>
      </c>
      <c r="AV67" s="51">
        <v>11</v>
      </c>
      <c r="AW67" s="52"/>
      <c r="AX67" s="51">
        <v>2732</v>
      </c>
      <c r="AY67" s="51">
        <v>596</v>
      </c>
      <c r="AZ67" s="57">
        <v>3.0458590006844628</v>
      </c>
      <c r="BA67" s="58">
        <v>78.651685393258433</v>
      </c>
      <c r="BB67" s="58">
        <v>136.89253935660506</v>
      </c>
      <c r="BC67" s="58">
        <v>4.4943820224719104</v>
      </c>
    </row>
    <row r="68" spans="1:55" s="6" customFormat="1" ht="34.5" customHeight="1" x14ac:dyDescent="0.2">
      <c r="A68" s="46" t="s">
        <v>119</v>
      </c>
      <c r="B68" s="47"/>
      <c r="C68" s="42"/>
      <c r="D68" s="51">
        <v>3537</v>
      </c>
      <c r="E68" s="51">
        <v>3537</v>
      </c>
      <c r="F68" s="51">
        <v>1</v>
      </c>
      <c r="G68" s="51">
        <v>3430</v>
      </c>
      <c r="H68" s="51">
        <v>34</v>
      </c>
      <c r="I68" s="51">
        <v>11</v>
      </c>
      <c r="J68" s="51">
        <v>38</v>
      </c>
      <c r="K68" s="51">
        <v>20</v>
      </c>
      <c r="L68" s="51">
        <v>0</v>
      </c>
      <c r="M68" s="51">
        <v>3</v>
      </c>
      <c r="N68" s="51">
        <v>0</v>
      </c>
      <c r="O68" s="51">
        <v>0</v>
      </c>
      <c r="P68" s="51">
        <v>0</v>
      </c>
      <c r="Q68" s="51">
        <v>1</v>
      </c>
      <c r="R68" s="51">
        <v>0</v>
      </c>
      <c r="S68" s="51">
        <v>0</v>
      </c>
      <c r="T68" s="51">
        <v>3430</v>
      </c>
      <c r="U68" s="51">
        <v>34</v>
      </c>
      <c r="V68" s="51">
        <v>72</v>
      </c>
      <c r="W68" s="51">
        <v>1</v>
      </c>
      <c r="X68" s="51">
        <v>107</v>
      </c>
      <c r="Y68" s="51">
        <v>81</v>
      </c>
      <c r="Z68" s="51">
        <v>12</v>
      </c>
      <c r="AA68" s="51">
        <v>10</v>
      </c>
      <c r="AB68" s="51">
        <v>16</v>
      </c>
      <c r="AC68" s="51">
        <v>31</v>
      </c>
      <c r="AD68" s="51">
        <v>30</v>
      </c>
      <c r="AE68" s="51">
        <v>12</v>
      </c>
      <c r="AF68" s="51">
        <v>1</v>
      </c>
      <c r="AG68" s="51">
        <v>1</v>
      </c>
      <c r="AH68" s="51">
        <v>0</v>
      </c>
      <c r="AI68" s="51">
        <v>0</v>
      </c>
      <c r="AJ68" s="51">
        <v>0</v>
      </c>
      <c r="AK68" s="51">
        <v>0</v>
      </c>
      <c r="AL68" s="51">
        <v>0</v>
      </c>
      <c r="AM68" s="51">
        <v>0</v>
      </c>
      <c r="AN68" s="51">
        <v>0</v>
      </c>
      <c r="AO68" s="51">
        <v>0</v>
      </c>
      <c r="AP68" s="51">
        <v>7</v>
      </c>
      <c r="AQ68" s="51">
        <v>12</v>
      </c>
      <c r="AR68" s="51">
        <v>31</v>
      </c>
      <c r="AS68" s="51">
        <v>0</v>
      </c>
      <c r="AT68" s="51">
        <v>7</v>
      </c>
      <c r="AU68" s="51">
        <v>26</v>
      </c>
      <c r="AV68" s="51">
        <v>10</v>
      </c>
      <c r="AW68" s="52"/>
      <c r="AX68" s="51">
        <v>3102</v>
      </c>
      <c r="AY68" s="51">
        <v>818</v>
      </c>
      <c r="AZ68" s="57">
        <v>3.0251625671473001</v>
      </c>
      <c r="BA68" s="58">
        <v>75.700934579439249</v>
      </c>
      <c r="BB68" s="58">
        <v>28.272547356516821</v>
      </c>
      <c r="BC68" s="58">
        <v>0.93457943925233644</v>
      </c>
    </row>
    <row r="69" spans="1:55" s="6" customFormat="1" ht="34.5" customHeight="1" x14ac:dyDescent="0.2">
      <c r="A69" s="46" t="s">
        <v>120</v>
      </c>
      <c r="B69" s="47"/>
      <c r="C69" s="42"/>
      <c r="D69" s="51">
        <v>4130</v>
      </c>
      <c r="E69" s="51">
        <v>4130</v>
      </c>
      <c r="F69" s="51">
        <v>1</v>
      </c>
      <c r="G69" s="51">
        <v>4030</v>
      </c>
      <c r="H69" s="51">
        <v>41</v>
      </c>
      <c r="I69" s="51">
        <v>5</v>
      </c>
      <c r="J69" s="51">
        <v>32</v>
      </c>
      <c r="K69" s="51">
        <v>14</v>
      </c>
      <c r="L69" s="51">
        <v>1</v>
      </c>
      <c r="M69" s="51">
        <v>7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4030</v>
      </c>
      <c r="U69" s="51">
        <v>41</v>
      </c>
      <c r="V69" s="51">
        <v>59</v>
      </c>
      <c r="W69" s="51">
        <v>0</v>
      </c>
      <c r="X69" s="51">
        <v>100</v>
      </c>
      <c r="Y69" s="51">
        <v>87</v>
      </c>
      <c r="Z69" s="51">
        <v>14</v>
      </c>
      <c r="AA69" s="51">
        <v>13</v>
      </c>
      <c r="AB69" s="51">
        <v>14</v>
      </c>
      <c r="AC69" s="51">
        <v>31</v>
      </c>
      <c r="AD69" s="51">
        <v>25</v>
      </c>
      <c r="AE69" s="51">
        <v>24</v>
      </c>
      <c r="AF69" s="51">
        <v>2</v>
      </c>
      <c r="AG69" s="51">
        <v>0</v>
      </c>
      <c r="AH69" s="51">
        <v>0</v>
      </c>
      <c r="AI69" s="51">
        <v>0</v>
      </c>
      <c r="AJ69" s="51">
        <v>2</v>
      </c>
      <c r="AK69" s="51">
        <v>0</v>
      </c>
      <c r="AL69" s="51">
        <v>0</v>
      </c>
      <c r="AM69" s="51">
        <v>0</v>
      </c>
      <c r="AN69" s="51">
        <v>0</v>
      </c>
      <c r="AO69" s="51">
        <v>0</v>
      </c>
      <c r="AP69" s="51">
        <v>4</v>
      </c>
      <c r="AQ69" s="51">
        <v>7</v>
      </c>
      <c r="AR69" s="51">
        <v>30</v>
      </c>
      <c r="AS69" s="51">
        <v>0</v>
      </c>
      <c r="AT69" s="51">
        <v>5</v>
      </c>
      <c r="AU69" s="51">
        <v>13</v>
      </c>
      <c r="AV69" s="51">
        <v>13</v>
      </c>
      <c r="AW69" s="52"/>
      <c r="AX69" s="51">
        <v>4568</v>
      </c>
      <c r="AY69" s="51">
        <v>1178</v>
      </c>
      <c r="AZ69" s="57">
        <v>2.4213075060532687</v>
      </c>
      <c r="BA69" s="58">
        <v>87</v>
      </c>
      <c r="BB69" s="58">
        <v>48.426150121065376</v>
      </c>
      <c r="BC69" s="58">
        <v>2</v>
      </c>
    </row>
    <row r="70" spans="1:55" s="6" customFormat="1" ht="34.5" customHeight="1" x14ac:dyDescent="0.2">
      <c r="A70" s="46" t="s">
        <v>121</v>
      </c>
      <c r="B70" s="47"/>
      <c r="C70" s="42"/>
      <c r="D70" s="51">
        <v>3647</v>
      </c>
      <c r="E70" s="51">
        <v>3647</v>
      </c>
      <c r="F70" s="51">
        <v>1</v>
      </c>
      <c r="G70" s="51">
        <v>3581</v>
      </c>
      <c r="H70" s="51">
        <v>25</v>
      </c>
      <c r="I70" s="51">
        <v>7</v>
      </c>
      <c r="J70" s="51">
        <v>25</v>
      </c>
      <c r="K70" s="51">
        <v>5</v>
      </c>
      <c r="L70" s="51">
        <v>1</v>
      </c>
      <c r="M70" s="51">
        <v>2</v>
      </c>
      <c r="N70" s="51">
        <v>0</v>
      </c>
      <c r="O70" s="51">
        <v>0</v>
      </c>
      <c r="P70" s="51">
        <v>0</v>
      </c>
      <c r="Q70" s="51">
        <v>1</v>
      </c>
      <c r="R70" s="51">
        <v>0</v>
      </c>
      <c r="S70" s="51">
        <v>0</v>
      </c>
      <c r="T70" s="51">
        <v>3581</v>
      </c>
      <c r="U70" s="51">
        <v>25</v>
      </c>
      <c r="V70" s="51">
        <v>40</v>
      </c>
      <c r="W70" s="51">
        <v>1</v>
      </c>
      <c r="X70" s="51">
        <v>66</v>
      </c>
      <c r="Y70" s="51">
        <v>53</v>
      </c>
      <c r="Z70" s="51">
        <v>12</v>
      </c>
      <c r="AA70" s="51">
        <v>5</v>
      </c>
      <c r="AB70" s="51">
        <v>14</v>
      </c>
      <c r="AC70" s="51">
        <v>20</v>
      </c>
      <c r="AD70" s="51">
        <v>13</v>
      </c>
      <c r="AE70" s="51">
        <v>11</v>
      </c>
      <c r="AF70" s="51">
        <v>1</v>
      </c>
      <c r="AG70" s="51">
        <v>1</v>
      </c>
      <c r="AH70" s="51">
        <v>0</v>
      </c>
      <c r="AI70" s="51">
        <v>0</v>
      </c>
      <c r="AJ70" s="51">
        <v>0</v>
      </c>
      <c r="AK70" s="51">
        <v>0</v>
      </c>
      <c r="AL70" s="51">
        <v>0</v>
      </c>
      <c r="AM70" s="51">
        <v>0</v>
      </c>
      <c r="AN70" s="51">
        <v>0</v>
      </c>
      <c r="AO70" s="51">
        <v>0</v>
      </c>
      <c r="AP70" s="51">
        <v>0</v>
      </c>
      <c r="AQ70" s="51">
        <v>6</v>
      </c>
      <c r="AR70" s="51">
        <v>15</v>
      </c>
      <c r="AS70" s="51">
        <v>1</v>
      </c>
      <c r="AT70" s="51">
        <v>4</v>
      </c>
      <c r="AU70" s="51">
        <v>13</v>
      </c>
      <c r="AV70" s="51">
        <v>12</v>
      </c>
      <c r="AW70" s="52"/>
      <c r="AX70" s="51">
        <v>3613</v>
      </c>
      <c r="AY70" s="51">
        <v>1041</v>
      </c>
      <c r="AZ70" s="57">
        <v>1.8097066081710995</v>
      </c>
      <c r="BA70" s="58">
        <v>80.303030303030297</v>
      </c>
      <c r="BB70" s="58">
        <v>27.419797093501508</v>
      </c>
      <c r="BC70" s="58">
        <v>1.5151515151515151</v>
      </c>
    </row>
    <row r="71" spans="1:55" s="6" customFormat="1" ht="34.5" customHeight="1" x14ac:dyDescent="0.2">
      <c r="A71" s="46" t="s">
        <v>122</v>
      </c>
      <c r="B71" s="47"/>
      <c r="C71" s="42"/>
      <c r="D71" s="51">
        <v>4161</v>
      </c>
      <c r="E71" s="51">
        <v>4161</v>
      </c>
      <c r="F71" s="51">
        <v>2</v>
      </c>
      <c r="G71" s="51">
        <v>4106</v>
      </c>
      <c r="H71" s="51">
        <v>23</v>
      </c>
      <c r="I71" s="51">
        <v>3</v>
      </c>
      <c r="J71" s="51">
        <v>14</v>
      </c>
      <c r="K71" s="51">
        <v>10</v>
      </c>
      <c r="L71" s="51">
        <v>0</v>
      </c>
      <c r="M71" s="51">
        <v>2</v>
      </c>
      <c r="N71" s="51">
        <v>0</v>
      </c>
      <c r="O71" s="51">
        <v>1</v>
      </c>
      <c r="P71" s="51">
        <v>0</v>
      </c>
      <c r="Q71" s="51">
        <v>2</v>
      </c>
      <c r="R71" s="51">
        <v>0</v>
      </c>
      <c r="S71" s="51">
        <v>0</v>
      </c>
      <c r="T71" s="51">
        <v>4106</v>
      </c>
      <c r="U71" s="51">
        <v>23</v>
      </c>
      <c r="V71" s="51">
        <v>30</v>
      </c>
      <c r="W71" s="51">
        <v>2</v>
      </c>
      <c r="X71" s="51">
        <v>55</v>
      </c>
      <c r="Y71" s="51">
        <v>44</v>
      </c>
      <c r="Z71" s="51">
        <v>13</v>
      </c>
      <c r="AA71" s="51">
        <v>5</v>
      </c>
      <c r="AB71" s="51">
        <v>9</v>
      </c>
      <c r="AC71" s="51">
        <v>18</v>
      </c>
      <c r="AD71" s="51">
        <v>12</v>
      </c>
      <c r="AE71" s="51">
        <v>14</v>
      </c>
      <c r="AF71" s="51">
        <v>1</v>
      </c>
      <c r="AG71" s="51">
        <v>0</v>
      </c>
      <c r="AH71" s="51">
        <v>0</v>
      </c>
      <c r="AI71" s="51">
        <v>0</v>
      </c>
      <c r="AJ71" s="51">
        <v>0</v>
      </c>
      <c r="AK71" s="51">
        <v>0</v>
      </c>
      <c r="AL71" s="51">
        <v>1</v>
      </c>
      <c r="AM71" s="51">
        <v>0</v>
      </c>
      <c r="AN71" s="51">
        <v>0</v>
      </c>
      <c r="AO71" s="51">
        <v>1</v>
      </c>
      <c r="AP71" s="51">
        <v>3</v>
      </c>
      <c r="AQ71" s="51">
        <v>3</v>
      </c>
      <c r="AR71" s="51">
        <v>7</v>
      </c>
      <c r="AS71" s="51">
        <v>0</v>
      </c>
      <c r="AT71" s="51">
        <v>9</v>
      </c>
      <c r="AU71" s="51">
        <v>11</v>
      </c>
      <c r="AV71" s="51">
        <v>1</v>
      </c>
      <c r="AW71" s="52"/>
      <c r="AX71" s="51">
        <v>4025</v>
      </c>
      <c r="AY71" s="51">
        <v>1147</v>
      </c>
      <c r="AZ71" s="57">
        <v>1.3217976447969237</v>
      </c>
      <c r="BA71" s="58">
        <v>80</v>
      </c>
      <c r="BB71" s="58">
        <v>24.032684450853161</v>
      </c>
      <c r="BC71" s="58">
        <v>1.8181818181818181</v>
      </c>
    </row>
    <row r="72" spans="1:55" s="6" customFormat="1" ht="34.5" customHeight="1" x14ac:dyDescent="0.2">
      <c r="A72" s="46" t="s">
        <v>123</v>
      </c>
      <c r="B72" s="47"/>
      <c r="C72" s="42"/>
      <c r="D72" s="51">
        <v>4122</v>
      </c>
      <c r="E72" s="51">
        <v>4122</v>
      </c>
      <c r="F72" s="51">
        <v>1</v>
      </c>
      <c r="G72" s="51">
        <v>4091</v>
      </c>
      <c r="H72" s="51">
        <v>19</v>
      </c>
      <c r="I72" s="51">
        <v>3</v>
      </c>
      <c r="J72" s="51">
        <v>6</v>
      </c>
      <c r="K72" s="51">
        <v>0</v>
      </c>
      <c r="L72" s="51">
        <v>0</v>
      </c>
      <c r="M72" s="51">
        <v>1</v>
      </c>
      <c r="N72" s="51">
        <v>0</v>
      </c>
      <c r="O72" s="51">
        <v>1</v>
      </c>
      <c r="P72" s="51">
        <v>0</v>
      </c>
      <c r="Q72" s="51">
        <v>1</v>
      </c>
      <c r="R72" s="51">
        <v>0</v>
      </c>
      <c r="S72" s="51">
        <v>0</v>
      </c>
      <c r="T72" s="51">
        <v>4091</v>
      </c>
      <c r="U72" s="51">
        <v>19</v>
      </c>
      <c r="V72" s="51">
        <v>11</v>
      </c>
      <c r="W72" s="51">
        <v>1</v>
      </c>
      <c r="X72" s="51">
        <v>31</v>
      </c>
      <c r="Y72" s="51">
        <v>25</v>
      </c>
      <c r="Z72" s="51">
        <v>8</v>
      </c>
      <c r="AA72" s="51">
        <v>3</v>
      </c>
      <c r="AB72" s="51">
        <v>3</v>
      </c>
      <c r="AC72" s="51">
        <v>11</v>
      </c>
      <c r="AD72" s="51">
        <v>11</v>
      </c>
      <c r="AE72" s="51">
        <v>7</v>
      </c>
      <c r="AF72" s="51">
        <v>0</v>
      </c>
      <c r="AG72" s="51">
        <v>0</v>
      </c>
      <c r="AH72" s="51">
        <v>0</v>
      </c>
      <c r="AI72" s="51">
        <v>0</v>
      </c>
      <c r="AJ72" s="51">
        <v>0</v>
      </c>
      <c r="AK72" s="51">
        <v>0</v>
      </c>
      <c r="AL72" s="51">
        <v>0</v>
      </c>
      <c r="AM72" s="51">
        <v>0</v>
      </c>
      <c r="AN72" s="51">
        <v>0</v>
      </c>
      <c r="AO72" s="51">
        <v>0</v>
      </c>
      <c r="AP72" s="51">
        <v>1</v>
      </c>
      <c r="AQ72" s="51">
        <v>3</v>
      </c>
      <c r="AR72" s="51">
        <v>4</v>
      </c>
      <c r="AS72" s="51">
        <v>0</v>
      </c>
      <c r="AT72" s="51">
        <v>5</v>
      </c>
      <c r="AU72" s="51">
        <v>6</v>
      </c>
      <c r="AV72" s="51">
        <v>4</v>
      </c>
      <c r="AW72" s="52"/>
      <c r="AX72" s="51">
        <v>4297</v>
      </c>
      <c r="AY72" s="51">
        <v>1098</v>
      </c>
      <c r="AZ72" s="57">
        <v>0.75206210577389621</v>
      </c>
      <c r="BA72" s="58">
        <v>80.645161290322577</v>
      </c>
      <c r="BB72" s="58">
        <v>0</v>
      </c>
      <c r="BC72" s="58">
        <v>0</v>
      </c>
    </row>
    <row r="73" spans="1:55" s="6" customFormat="1" ht="34.5" customHeight="1" x14ac:dyDescent="0.2">
      <c r="A73" s="46" t="s">
        <v>124</v>
      </c>
      <c r="B73" s="47"/>
      <c r="C73" s="42"/>
      <c r="D73" s="51">
        <v>6800</v>
      </c>
      <c r="E73" s="51">
        <v>6800</v>
      </c>
      <c r="F73" s="51">
        <v>0</v>
      </c>
      <c r="G73" s="51">
        <v>6757</v>
      </c>
      <c r="H73" s="51">
        <v>25</v>
      </c>
      <c r="I73" s="51">
        <v>3</v>
      </c>
      <c r="J73" s="51">
        <v>7</v>
      </c>
      <c r="K73" s="51">
        <v>5</v>
      </c>
      <c r="L73" s="51">
        <v>1</v>
      </c>
      <c r="M73" s="51">
        <v>1</v>
      </c>
      <c r="N73" s="51">
        <v>0</v>
      </c>
      <c r="O73" s="51">
        <v>1</v>
      </c>
      <c r="P73" s="51">
        <v>0</v>
      </c>
      <c r="Q73" s="51">
        <v>0</v>
      </c>
      <c r="R73" s="51">
        <v>0</v>
      </c>
      <c r="S73" s="51">
        <v>0</v>
      </c>
      <c r="T73" s="51">
        <v>6757</v>
      </c>
      <c r="U73" s="51">
        <v>25</v>
      </c>
      <c r="V73" s="51">
        <v>18</v>
      </c>
      <c r="W73" s="51">
        <v>0</v>
      </c>
      <c r="X73" s="51">
        <v>43</v>
      </c>
      <c r="Y73" s="51">
        <v>35</v>
      </c>
      <c r="Z73" s="51">
        <v>8</v>
      </c>
      <c r="AA73" s="51">
        <v>6</v>
      </c>
      <c r="AB73" s="51">
        <v>9</v>
      </c>
      <c r="AC73" s="51">
        <v>11</v>
      </c>
      <c r="AD73" s="51">
        <v>10</v>
      </c>
      <c r="AE73" s="51">
        <v>12</v>
      </c>
      <c r="AF73" s="51">
        <v>3</v>
      </c>
      <c r="AG73" s="51">
        <v>2</v>
      </c>
      <c r="AH73" s="51">
        <v>0</v>
      </c>
      <c r="AI73" s="51">
        <v>0</v>
      </c>
      <c r="AJ73" s="51">
        <v>0</v>
      </c>
      <c r="AK73" s="51">
        <v>0</v>
      </c>
      <c r="AL73" s="51">
        <v>1</v>
      </c>
      <c r="AM73" s="51">
        <v>0</v>
      </c>
      <c r="AN73" s="51">
        <v>0</v>
      </c>
      <c r="AO73" s="51">
        <v>0</v>
      </c>
      <c r="AP73" s="51">
        <v>0</v>
      </c>
      <c r="AQ73" s="51">
        <v>1</v>
      </c>
      <c r="AR73" s="51">
        <v>7</v>
      </c>
      <c r="AS73" s="51">
        <v>0</v>
      </c>
      <c r="AT73" s="51">
        <v>2</v>
      </c>
      <c r="AU73" s="51">
        <v>8</v>
      </c>
      <c r="AV73" s="51">
        <v>9</v>
      </c>
      <c r="AW73" s="52"/>
      <c r="AX73" s="51">
        <v>7045</v>
      </c>
      <c r="AY73" s="51">
        <v>1472</v>
      </c>
      <c r="AZ73" s="57">
        <v>0.63235294117647056</v>
      </c>
      <c r="BA73" s="58">
        <v>81.395348837209298</v>
      </c>
      <c r="BB73" s="58">
        <v>44.117647058823529</v>
      </c>
      <c r="BC73" s="58">
        <v>6.9767441860465116</v>
      </c>
    </row>
    <row r="74" spans="1:55" s="6" customFormat="1" ht="34.5" customHeight="1" x14ac:dyDescent="0.2">
      <c r="A74" s="46" t="s">
        <v>125</v>
      </c>
      <c r="B74" s="47"/>
      <c r="C74" s="42"/>
      <c r="D74" s="51">
        <v>6505</v>
      </c>
      <c r="E74" s="51">
        <v>6505</v>
      </c>
      <c r="F74" s="51">
        <v>2</v>
      </c>
      <c r="G74" s="51">
        <v>6468</v>
      </c>
      <c r="H74" s="51">
        <v>21</v>
      </c>
      <c r="I74" s="51">
        <v>3</v>
      </c>
      <c r="J74" s="51">
        <v>7</v>
      </c>
      <c r="K74" s="51">
        <v>3</v>
      </c>
      <c r="L74" s="51">
        <v>0</v>
      </c>
      <c r="M74" s="51">
        <v>0</v>
      </c>
      <c r="N74" s="51">
        <v>0</v>
      </c>
      <c r="O74" s="51">
        <v>1</v>
      </c>
      <c r="P74" s="51">
        <v>0</v>
      </c>
      <c r="Q74" s="51">
        <v>2</v>
      </c>
      <c r="R74" s="51">
        <v>0</v>
      </c>
      <c r="S74" s="51">
        <v>0</v>
      </c>
      <c r="T74" s="51">
        <v>6468</v>
      </c>
      <c r="U74" s="51">
        <v>21</v>
      </c>
      <c r="V74" s="51">
        <v>14</v>
      </c>
      <c r="W74" s="51">
        <v>2</v>
      </c>
      <c r="X74" s="51">
        <v>37</v>
      </c>
      <c r="Y74" s="51">
        <v>31</v>
      </c>
      <c r="Z74" s="51">
        <v>10</v>
      </c>
      <c r="AA74" s="51">
        <v>5</v>
      </c>
      <c r="AB74" s="51">
        <v>10</v>
      </c>
      <c r="AC74" s="51">
        <v>7</v>
      </c>
      <c r="AD74" s="51">
        <v>6</v>
      </c>
      <c r="AE74" s="51">
        <v>13</v>
      </c>
      <c r="AF74" s="51">
        <v>1</v>
      </c>
      <c r="AG74" s="51">
        <v>1</v>
      </c>
      <c r="AH74" s="51">
        <v>0</v>
      </c>
      <c r="AI74" s="51">
        <v>0</v>
      </c>
      <c r="AJ74" s="51">
        <v>0</v>
      </c>
      <c r="AK74" s="51">
        <v>0</v>
      </c>
      <c r="AL74" s="51">
        <v>0</v>
      </c>
      <c r="AM74" s="51">
        <v>0</v>
      </c>
      <c r="AN74" s="51">
        <v>1</v>
      </c>
      <c r="AO74" s="51">
        <v>0</v>
      </c>
      <c r="AP74" s="51">
        <v>0</v>
      </c>
      <c r="AQ74" s="51">
        <v>2</v>
      </c>
      <c r="AR74" s="51">
        <v>2</v>
      </c>
      <c r="AS74" s="51">
        <v>0</v>
      </c>
      <c r="AT74" s="51">
        <v>4</v>
      </c>
      <c r="AU74" s="51">
        <v>6</v>
      </c>
      <c r="AV74" s="51">
        <v>6</v>
      </c>
      <c r="AW74" s="52"/>
      <c r="AX74" s="51">
        <v>5721</v>
      </c>
      <c r="AY74" s="51">
        <v>1526</v>
      </c>
      <c r="AZ74" s="57">
        <v>0.568793235972329</v>
      </c>
      <c r="BA74" s="58">
        <v>83.78378378378379</v>
      </c>
      <c r="BB74" s="58">
        <v>30.745580322828594</v>
      </c>
      <c r="BC74" s="58">
        <v>5.4054054054054053</v>
      </c>
    </row>
    <row r="75" spans="1:55" s="6" customFormat="1" ht="34.5" customHeight="1" x14ac:dyDescent="0.2">
      <c r="A75" s="46" t="s">
        <v>126</v>
      </c>
      <c r="B75" s="47"/>
      <c r="C75" s="42"/>
      <c r="D75" s="51">
        <v>5029</v>
      </c>
      <c r="E75" s="51">
        <v>5029</v>
      </c>
      <c r="F75" s="51">
        <v>1</v>
      </c>
      <c r="G75" s="51">
        <v>5010</v>
      </c>
      <c r="H75" s="51">
        <v>10</v>
      </c>
      <c r="I75" s="51">
        <v>1</v>
      </c>
      <c r="J75" s="51">
        <v>6</v>
      </c>
      <c r="K75" s="51">
        <v>1</v>
      </c>
      <c r="L75" s="51">
        <v>0</v>
      </c>
      <c r="M75" s="51">
        <v>0</v>
      </c>
      <c r="N75" s="51">
        <v>0</v>
      </c>
      <c r="O75" s="51">
        <v>0</v>
      </c>
      <c r="P75" s="51">
        <v>0</v>
      </c>
      <c r="Q75" s="51">
        <v>1</v>
      </c>
      <c r="R75" s="51">
        <v>0</v>
      </c>
      <c r="S75" s="51">
        <v>1</v>
      </c>
      <c r="T75" s="51">
        <v>5009</v>
      </c>
      <c r="U75" s="51">
        <v>10</v>
      </c>
      <c r="V75" s="51">
        <v>9</v>
      </c>
      <c r="W75" s="51">
        <v>1</v>
      </c>
      <c r="X75" s="51">
        <v>20</v>
      </c>
      <c r="Y75" s="51">
        <v>17</v>
      </c>
      <c r="Z75" s="51">
        <v>4</v>
      </c>
      <c r="AA75" s="51">
        <v>3</v>
      </c>
      <c r="AB75" s="51">
        <v>4</v>
      </c>
      <c r="AC75" s="51">
        <v>8</v>
      </c>
      <c r="AD75" s="51">
        <v>5</v>
      </c>
      <c r="AE75" s="51">
        <v>8</v>
      </c>
      <c r="AF75" s="51">
        <v>0</v>
      </c>
      <c r="AG75" s="51">
        <v>0</v>
      </c>
      <c r="AH75" s="51">
        <v>0</v>
      </c>
      <c r="AI75" s="51">
        <v>0</v>
      </c>
      <c r="AJ75" s="51">
        <v>0</v>
      </c>
      <c r="AK75" s="51">
        <v>0</v>
      </c>
      <c r="AL75" s="51">
        <v>0</v>
      </c>
      <c r="AM75" s="51">
        <v>0</v>
      </c>
      <c r="AN75" s="51">
        <v>0</v>
      </c>
      <c r="AO75" s="51">
        <v>1</v>
      </c>
      <c r="AP75" s="51">
        <v>0</v>
      </c>
      <c r="AQ75" s="51">
        <v>2</v>
      </c>
      <c r="AR75" s="51">
        <v>3</v>
      </c>
      <c r="AS75" s="51">
        <v>0</v>
      </c>
      <c r="AT75" s="51">
        <v>1</v>
      </c>
      <c r="AU75" s="51">
        <v>3</v>
      </c>
      <c r="AV75" s="51">
        <v>2</v>
      </c>
      <c r="AW75" s="52"/>
      <c r="AX75" s="51">
        <v>4966</v>
      </c>
      <c r="AY75" s="51">
        <v>1083</v>
      </c>
      <c r="AZ75" s="57">
        <v>0.39769337840524954</v>
      </c>
      <c r="BA75" s="58">
        <v>85</v>
      </c>
      <c r="BB75" s="58">
        <v>0</v>
      </c>
      <c r="BC75" s="58">
        <v>0</v>
      </c>
    </row>
    <row r="76" spans="1:55" s="6" customFormat="1" ht="34.5" customHeight="1" x14ac:dyDescent="0.2">
      <c r="A76" s="46" t="s">
        <v>127</v>
      </c>
      <c r="B76" s="47"/>
      <c r="C76" s="42"/>
      <c r="D76" s="51">
        <v>2490</v>
      </c>
      <c r="E76" s="51">
        <v>2490</v>
      </c>
      <c r="F76" s="51">
        <v>0</v>
      </c>
      <c r="G76" s="51">
        <v>2479</v>
      </c>
      <c r="H76" s="51">
        <v>4</v>
      </c>
      <c r="I76" s="51">
        <v>3</v>
      </c>
      <c r="J76" s="51">
        <v>1</v>
      </c>
      <c r="K76" s="51">
        <v>2</v>
      </c>
      <c r="L76" s="51">
        <v>0</v>
      </c>
      <c r="M76" s="51">
        <v>0</v>
      </c>
      <c r="N76" s="51">
        <v>0</v>
      </c>
      <c r="O76" s="51">
        <v>1</v>
      </c>
      <c r="P76" s="51">
        <v>0</v>
      </c>
      <c r="Q76" s="51">
        <v>0</v>
      </c>
      <c r="R76" s="51">
        <v>0</v>
      </c>
      <c r="S76" s="51">
        <v>0</v>
      </c>
      <c r="T76" s="51">
        <v>2479</v>
      </c>
      <c r="U76" s="51">
        <v>4</v>
      </c>
      <c r="V76" s="51">
        <v>7</v>
      </c>
      <c r="W76" s="51">
        <v>0</v>
      </c>
      <c r="X76" s="51">
        <v>11</v>
      </c>
      <c r="Y76" s="51">
        <v>9</v>
      </c>
      <c r="Z76" s="51">
        <v>2</v>
      </c>
      <c r="AA76" s="51">
        <v>1</v>
      </c>
      <c r="AB76" s="51">
        <v>2</v>
      </c>
      <c r="AC76" s="51">
        <v>3</v>
      </c>
      <c r="AD76" s="51">
        <v>2</v>
      </c>
      <c r="AE76" s="51">
        <v>4</v>
      </c>
      <c r="AF76" s="51">
        <v>2</v>
      </c>
      <c r="AG76" s="51">
        <v>2</v>
      </c>
      <c r="AH76" s="51">
        <v>0</v>
      </c>
      <c r="AI76" s="51">
        <v>0</v>
      </c>
      <c r="AJ76" s="51">
        <v>0</v>
      </c>
      <c r="AK76" s="51">
        <v>0</v>
      </c>
      <c r="AL76" s="51">
        <v>0</v>
      </c>
      <c r="AM76" s="51">
        <v>0</v>
      </c>
      <c r="AN76" s="51">
        <v>0</v>
      </c>
      <c r="AO76" s="51">
        <v>0</v>
      </c>
      <c r="AP76" s="51">
        <v>0</v>
      </c>
      <c r="AQ76" s="51">
        <v>1</v>
      </c>
      <c r="AR76" s="51">
        <v>0</v>
      </c>
      <c r="AS76" s="51">
        <v>0</v>
      </c>
      <c r="AT76" s="51">
        <v>0</v>
      </c>
      <c r="AU76" s="51">
        <v>2</v>
      </c>
      <c r="AV76" s="51">
        <v>2</v>
      </c>
      <c r="AW76" s="52"/>
      <c r="AX76" s="51">
        <v>2517</v>
      </c>
      <c r="AY76" s="51">
        <v>549</v>
      </c>
      <c r="AZ76" s="57">
        <v>0.44176706827309237</v>
      </c>
      <c r="BA76" s="58">
        <v>81.818181818181813</v>
      </c>
      <c r="BB76" s="58">
        <v>80.321285140562253</v>
      </c>
      <c r="BC76" s="58">
        <v>18.181818181818183</v>
      </c>
    </row>
    <row r="77" spans="1:55" s="6" customFormat="1" ht="34.5" customHeight="1" thickBot="1" x14ac:dyDescent="0.25">
      <c r="A77" s="71" t="s">
        <v>128</v>
      </c>
      <c r="B77" s="72"/>
      <c r="C77" s="90"/>
      <c r="D77" s="75">
        <v>993</v>
      </c>
      <c r="E77" s="75">
        <v>993</v>
      </c>
      <c r="F77" s="75">
        <v>0</v>
      </c>
      <c r="G77" s="75">
        <v>986</v>
      </c>
      <c r="H77" s="75">
        <v>3</v>
      </c>
      <c r="I77" s="75">
        <v>0</v>
      </c>
      <c r="J77" s="75">
        <v>1</v>
      </c>
      <c r="K77" s="75">
        <v>1</v>
      </c>
      <c r="L77" s="75">
        <v>0</v>
      </c>
      <c r="M77" s="75">
        <v>1</v>
      </c>
      <c r="N77" s="75">
        <v>0</v>
      </c>
      <c r="O77" s="75">
        <v>1</v>
      </c>
      <c r="P77" s="75">
        <v>0</v>
      </c>
      <c r="Q77" s="75">
        <v>0</v>
      </c>
      <c r="R77" s="75">
        <v>0</v>
      </c>
      <c r="S77" s="75">
        <v>0</v>
      </c>
      <c r="T77" s="75">
        <v>986</v>
      </c>
      <c r="U77" s="75">
        <v>3</v>
      </c>
      <c r="V77" s="75">
        <v>4</v>
      </c>
      <c r="W77" s="75">
        <v>0</v>
      </c>
      <c r="X77" s="75">
        <v>7</v>
      </c>
      <c r="Y77" s="75">
        <v>5</v>
      </c>
      <c r="Z77" s="75">
        <v>0</v>
      </c>
      <c r="AA77" s="75">
        <v>1</v>
      </c>
      <c r="AB77" s="75">
        <v>0</v>
      </c>
      <c r="AC77" s="75">
        <v>3</v>
      </c>
      <c r="AD77" s="75">
        <v>3</v>
      </c>
      <c r="AE77" s="75">
        <v>2</v>
      </c>
      <c r="AF77" s="75">
        <v>1</v>
      </c>
      <c r="AG77" s="75">
        <v>1</v>
      </c>
      <c r="AH77" s="75">
        <v>0</v>
      </c>
      <c r="AI77" s="75">
        <v>0</v>
      </c>
      <c r="AJ77" s="75">
        <v>0</v>
      </c>
      <c r="AK77" s="75">
        <v>0</v>
      </c>
      <c r="AL77" s="75">
        <v>0</v>
      </c>
      <c r="AM77" s="75">
        <v>0</v>
      </c>
      <c r="AN77" s="75">
        <v>0</v>
      </c>
      <c r="AO77" s="75">
        <v>0</v>
      </c>
      <c r="AP77" s="75">
        <v>0</v>
      </c>
      <c r="AQ77" s="75">
        <v>0</v>
      </c>
      <c r="AR77" s="75">
        <v>0</v>
      </c>
      <c r="AS77" s="75">
        <v>0</v>
      </c>
      <c r="AT77" s="75">
        <v>1</v>
      </c>
      <c r="AU77" s="75">
        <v>2</v>
      </c>
      <c r="AV77" s="75">
        <v>1</v>
      </c>
      <c r="AW77" s="85"/>
      <c r="AX77" s="75">
        <v>938</v>
      </c>
      <c r="AY77" s="75">
        <v>206</v>
      </c>
      <c r="AZ77" s="91">
        <v>0.70493454179254789</v>
      </c>
      <c r="BA77" s="87">
        <v>71.428571428571416</v>
      </c>
      <c r="BB77" s="87">
        <v>100.70493454179255</v>
      </c>
      <c r="BC77" s="87">
        <v>14.285714285714285</v>
      </c>
    </row>
    <row r="78" spans="1:55" s="6" customFormat="1" ht="34.5" customHeight="1" thickTop="1" x14ac:dyDescent="0.2">
      <c r="A78" s="48" t="s">
        <v>129</v>
      </c>
      <c r="B78" s="49"/>
      <c r="C78" s="88"/>
      <c r="D78" s="68">
        <v>46330</v>
      </c>
      <c r="E78" s="68">
        <v>46330</v>
      </c>
      <c r="F78" s="68">
        <v>9</v>
      </c>
      <c r="G78" s="68">
        <v>45629</v>
      </c>
      <c r="H78" s="68">
        <v>285</v>
      </c>
      <c r="I78" s="68">
        <v>56</v>
      </c>
      <c r="J78" s="68">
        <v>230</v>
      </c>
      <c r="K78" s="68">
        <v>94</v>
      </c>
      <c r="L78" s="68">
        <v>3</v>
      </c>
      <c r="M78" s="68">
        <v>19</v>
      </c>
      <c r="N78" s="68">
        <v>0</v>
      </c>
      <c r="O78" s="68">
        <v>6</v>
      </c>
      <c r="P78" s="68">
        <v>0</v>
      </c>
      <c r="Q78" s="68">
        <v>8</v>
      </c>
      <c r="R78" s="68">
        <v>0</v>
      </c>
      <c r="S78" s="68">
        <v>1</v>
      </c>
      <c r="T78" s="68">
        <v>45628</v>
      </c>
      <c r="U78" s="68">
        <v>285</v>
      </c>
      <c r="V78" s="68">
        <v>409</v>
      </c>
      <c r="W78" s="68">
        <v>8</v>
      </c>
      <c r="X78" s="68">
        <v>702</v>
      </c>
      <c r="Y78" s="68">
        <v>564</v>
      </c>
      <c r="Z78" s="68">
        <v>114</v>
      </c>
      <c r="AA78" s="68">
        <v>81</v>
      </c>
      <c r="AB78" s="68">
        <v>120</v>
      </c>
      <c r="AC78" s="68">
        <v>200</v>
      </c>
      <c r="AD78" s="68">
        <v>171</v>
      </c>
      <c r="AE78" s="68">
        <v>145</v>
      </c>
      <c r="AF78" s="68">
        <v>18</v>
      </c>
      <c r="AG78" s="68">
        <v>12</v>
      </c>
      <c r="AH78" s="68">
        <v>0</v>
      </c>
      <c r="AI78" s="68">
        <v>0</v>
      </c>
      <c r="AJ78" s="68">
        <v>3</v>
      </c>
      <c r="AK78" s="68">
        <v>1</v>
      </c>
      <c r="AL78" s="68">
        <v>2</v>
      </c>
      <c r="AM78" s="68">
        <v>0</v>
      </c>
      <c r="AN78" s="68">
        <v>1</v>
      </c>
      <c r="AO78" s="68">
        <v>2</v>
      </c>
      <c r="AP78" s="68">
        <v>25</v>
      </c>
      <c r="AQ78" s="68">
        <v>62</v>
      </c>
      <c r="AR78" s="68">
        <v>148</v>
      </c>
      <c r="AS78" s="68">
        <v>1</v>
      </c>
      <c r="AT78" s="68">
        <v>52</v>
      </c>
      <c r="AU78" s="68">
        <v>138</v>
      </c>
      <c r="AV78" s="68">
        <v>91</v>
      </c>
      <c r="AW78" s="80"/>
      <c r="AX78" s="68">
        <v>45115</v>
      </c>
      <c r="AY78" s="68">
        <v>11254</v>
      </c>
      <c r="AZ78" s="89">
        <v>1.5152169220807252</v>
      </c>
      <c r="BA78" s="82">
        <v>80.341880341880341</v>
      </c>
      <c r="BB78" s="82">
        <v>41.010144614720488</v>
      </c>
      <c r="BC78" s="82">
        <v>2.7065527065527069</v>
      </c>
    </row>
    <row r="79" spans="1:55" ht="24" customHeight="1" x14ac:dyDescent="0.15">
      <c r="A79" s="196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</row>
    <row r="80" spans="1:55" ht="24" customHeight="1" x14ac:dyDescent="0.15">
      <c r="A80" s="196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</row>
  </sheetData>
  <sheetProtection formatCells="0"/>
  <mergeCells count="206">
    <mergeCell ref="AD56:AD61"/>
    <mergeCell ref="V57:V61"/>
    <mergeCell ref="W57:W61"/>
    <mergeCell ref="A79:AD79"/>
    <mergeCell ref="A80:AD80"/>
    <mergeCell ref="AQ57:AQ61"/>
    <mergeCell ref="AR57:AR61"/>
    <mergeCell ref="Z58:Z61"/>
    <mergeCell ref="AA58:AA61"/>
    <mergeCell ref="AG58:AI58"/>
    <mergeCell ref="AJ58:AL58"/>
    <mergeCell ref="AG59:AG61"/>
    <mergeCell ref="AH59:AH61"/>
    <mergeCell ref="AI59:AI61"/>
    <mergeCell ref="AJ59:AJ61"/>
    <mergeCell ref="AF57:AF61"/>
    <mergeCell ref="AG57:AL57"/>
    <mergeCell ref="AM57:AM61"/>
    <mergeCell ref="AN57:AN61"/>
    <mergeCell ref="AO57:AO61"/>
    <mergeCell ref="AP57:AP61"/>
    <mergeCell ref="AK59:AK61"/>
    <mergeCell ref="AL59:AL61"/>
    <mergeCell ref="P57:P61"/>
    <mergeCell ref="L57:L61"/>
    <mergeCell ref="M57:M61"/>
    <mergeCell ref="N57:N61"/>
    <mergeCell ref="O57:O61"/>
    <mergeCell ref="R56:S56"/>
    <mergeCell ref="T56:W56"/>
    <mergeCell ref="Z56:AA57"/>
    <mergeCell ref="AB56:AB61"/>
    <mergeCell ref="AC56:AC61"/>
    <mergeCell ref="Q57:Q61"/>
    <mergeCell ref="R57:R61"/>
    <mergeCell ref="S57:S61"/>
    <mergeCell ref="AY55:AY61"/>
    <mergeCell ref="AZ55:AZ61"/>
    <mergeCell ref="BA55:BA61"/>
    <mergeCell ref="BB55:BB61"/>
    <mergeCell ref="BC55:BC61"/>
    <mergeCell ref="E56:E61"/>
    <mergeCell ref="F56:F61"/>
    <mergeCell ref="G56:L56"/>
    <mergeCell ref="M56:O56"/>
    <mergeCell ref="P56:Q56"/>
    <mergeCell ref="Z55:AD55"/>
    <mergeCell ref="AE55:AT55"/>
    <mergeCell ref="AU55:AU61"/>
    <mergeCell ref="AV55:AV61"/>
    <mergeCell ref="AW55:AW61"/>
    <mergeCell ref="AX55:AX61"/>
    <mergeCell ref="AE56:AE61"/>
    <mergeCell ref="AF56:AO56"/>
    <mergeCell ref="AP56:AR56"/>
    <mergeCell ref="AS56:AS61"/>
    <mergeCell ref="T57:T61"/>
    <mergeCell ref="U57:U61"/>
    <mergeCell ref="AT56:AT61"/>
    <mergeCell ref="G57:G61"/>
    <mergeCell ref="A55:B61"/>
    <mergeCell ref="C55:C61"/>
    <mergeCell ref="D55:D61"/>
    <mergeCell ref="E55:W55"/>
    <mergeCell ref="X55:X61"/>
    <mergeCell ref="Y55:Y61"/>
    <mergeCell ref="S31:S35"/>
    <mergeCell ref="T31:T35"/>
    <mergeCell ref="U31:U35"/>
    <mergeCell ref="V31:V35"/>
    <mergeCell ref="W31:W35"/>
    <mergeCell ref="M31:M35"/>
    <mergeCell ref="N31:N35"/>
    <mergeCell ref="O31:O35"/>
    <mergeCell ref="P31:P35"/>
    <mergeCell ref="Q31:Q35"/>
    <mergeCell ref="R31:R35"/>
    <mergeCell ref="G31:G35"/>
    <mergeCell ref="H31:H35"/>
    <mergeCell ref="I31:I35"/>
    <mergeCell ref="H57:H61"/>
    <mergeCell ref="I57:I61"/>
    <mergeCell ref="J57:J61"/>
    <mergeCell ref="K57:K61"/>
    <mergeCell ref="BB29:BB35"/>
    <mergeCell ref="BC29:BC35"/>
    <mergeCell ref="E30:E35"/>
    <mergeCell ref="F30:F35"/>
    <mergeCell ref="AU29:AU35"/>
    <mergeCell ref="AV29:AV35"/>
    <mergeCell ref="AW29:AW35"/>
    <mergeCell ref="AX29:AX35"/>
    <mergeCell ref="AY29:AY35"/>
    <mergeCell ref="AS30:AS35"/>
    <mergeCell ref="AT30:AT35"/>
    <mergeCell ref="AP31:AP35"/>
    <mergeCell ref="AG32:AI32"/>
    <mergeCell ref="AJ32:AL32"/>
    <mergeCell ref="J31:J35"/>
    <mergeCell ref="K31:K35"/>
    <mergeCell ref="L31:L35"/>
    <mergeCell ref="AB30:AB35"/>
    <mergeCell ref="AC30:AC35"/>
    <mergeCell ref="AD30:AD35"/>
    <mergeCell ref="AE30:AE35"/>
    <mergeCell ref="AM31:AM35"/>
    <mergeCell ref="AN31:AN35"/>
    <mergeCell ref="AO31:AO35"/>
    <mergeCell ref="AZ29:AZ35"/>
    <mergeCell ref="BA29:BA35"/>
    <mergeCell ref="AQ31:AQ35"/>
    <mergeCell ref="AR31:AR35"/>
    <mergeCell ref="Z32:Z35"/>
    <mergeCell ref="AA32:AA35"/>
    <mergeCell ref="AG33:AG35"/>
    <mergeCell ref="AH33:AH35"/>
    <mergeCell ref="AI33:AI35"/>
    <mergeCell ref="AJ33:AJ35"/>
    <mergeCell ref="AF31:AF35"/>
    <mergeCell ref="AK33:AK35"/>
    <mergeCell ref="AL33:AL35"/>
    <mergeCell ref="AE29:AT29"/>
    <mergeCell ref="AP30:AR30"/>
    <mergeCell ref="AN5:AN9"/>
    <mergeCell ref="AO5:AO9"/>
    <mergeCell ref="A29:B35"/>
    <mergeCell ref="C29:C35"/>
    <mergeCell ref="D29:D35"/>
    <mergeCell ref="E29:W29"/>
    <mergeCell ref="X29:X35"/>
    <mergeCell ref="Y29:Y35"/>
    <mergeCell ref="Z29:AD29"/>
    <mergeCell ref="G30:L30"/>
    <mergeCell ref="M30:O30"/>
    <mergeCell ref="P30:Q30"/>
    <mergeCell ref="R30:S30"/>
    <mergeCell ref="T30:W30"/>
    <mergeCell ref="Z30:AA31"/>
    <mergeCell ref="AF30:AO30"/>
    <mergeCell ref="AG31:AL31"/>
    <mergeCell ref="A3:B9"/>
    <mergeCell ref="C3:C9"/>
    <mergeCell ref="D3:D9"/>
    <mergeCell ref="E3:W3"/>
    <mergeCell ref="X3:X9"/>
    <mergeCell ref="Y3:Y9"/>
    <mergeCell ref="R4:S4"/>
    <mergeCell ref="AY3:AY9"/>
    <mergeCell ref="AZ3:AZ9"/>
    <mergeCell ref="N5:N9"/>
    <mergeCell ref="O5:O9"/>
    <mergeCell ref="P5:P9"/>
    <mergeCell ref="Q5:Q9"/>
    <mergeCell ref="R5:R9"/>
    <mergeCell ref="S5:S9"/>
    <mergeCell ref="AE4:AE9"/>
    <mergeCell ref="AF4:AO4"/>
    <mergeCell ref="AP4:AR4"/>
    <mergeCell ref="AP5:AP9"/>
    <mergeCell ref="AQ5:AQ9"/>
    <mergeCell ref="AR5:AR9"/>
    <mergeCell ref="T5:T9"/>
    <mergeCell ref="U5:U9"/>
    <mergeCell ref="V5:V9"/>
    <mergeCell ref="W5:W9"/>
    <mergeCell ref="AF5:AF9"/>
    <mergeCell ref="AG5:AL5"/>
    <mergeCell ref="Z6:Z9"/>
    <mergeCell ref="AA6:AA9"/>
    <mergeCell ref="AG6:AI6"/>
    <mergeCell ref="AJ6:AL6"/>
    <mergeCell ref="BA3:BA9"/>
    <mergeCell ref="BB3:BB9"/>
    <mergeCell ref="BC3:BC9"/>
    <mergeCell ref="E4:E9"/>
    <mergeCell ref="F4:F9"/>
    <mergeCell ref="G4:L4"/>
    <mergeCell ref="M4:O4"/>
    <mergeCell ref="P4:Q4"/>
    <mergeCell ref="Z3:AD3"/>
    <mergeCell ref="AE3:AT3"/>
    <mergeCell ref="AU3:AU9"/>
    <mergeCell ref="AV3:AV9"/>
    <mergeCell ref="AW3:AW9"/>
    <mergeCell ref="AX3:AX9"/>
    <mergeCell ref="Z4:AA5"/>
    <mergeCell ref="AB4:AB9"/>
    <mergeCell ref="AC4:AC9"/>
    <mergeCell ref="AD4:AD9"/>
    <mergeCell ref="AS4:AS9"/>
    <mergeCell ref="AT4:AT9"/>
    <mergeCell ref="G5:G9"/>
    <mergeCell ref="H5:H9"/>
    <mergeCell ref="I5:I9"/>
    <mergeCell ref="J5:J9"/>
    <mergeCell ref="AL7:AL9"/>
    <mergeCell ref="AM5:AM9"/>
    <mergeCell ref="T4:W4"/>
    <mergeCell ref="L5:L9"/>
    <mergeCell ref="M5:M9"/>
    <mergeCell ref="K5:K9"/>
    <mergeCell ref="AG7:AG9"/>
    <mergeCell ref="AH7:AH9"/>
    <mergeCell ref="AI7:AI9"/>
    <mergeCell ref="AJ7:AJ9"/>
    <mergeCell ref="AK7:AK9"/>
  </mergeCells>
  <phoneticPr fontId="5"/>
  <pageMargins left="0.39370078740157483" right="0.15748031496062992" top="0.43307086614173229" bottom="0.27559055118110237" header="0.15748031496062992" footer="0.15748031496062992"/>
  <pageSetup paperSize="9" scale="31" fitToWidth="0" pageOrder="overThenDown" orientation="landscape" r:id="rId1"/>
  <headerFooter alignWithMargins="0"/>
  <rowBreaks count="2" manualBreakCount="2">
    <brk id="26" max="54" man="1"/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4"/>
  <sheetViews>
    <sheetView view="pageBreakPreview" zoomScale="80" zoomScaleNormal="75" zoomScaleSheetLayoutView="80" workbookViewId="0">
      <selection activeCell="Z35" sqref="A35:XFD48"/>
    </sheetView>
  </sheetViews>
  <sheetFormatPr defaultColWidth="11.625" defaultRowHeight="17.100000000000001" customHeight="1" x14ac:dyDescent="0.2"/>
  <cols>
    <col min="1" max="1" width="15.5" style="50" customWidth="1"/>
    <col min="2" max="2" width="8.375" style="3" customWidth="1"/>
    <col min="3" max="4" width="12" style="3" customWidth="1"/>
    <col min="5" max="5" width="8.5" style="3" customWidth="1"/>
    <col min="6" max="6" width="10.875" style="3" customWidth="1"/>
    <col min="7" max="7" width="9" style="3" customWidth="1"/>
    <col min="8" max="8" width="6.875" style="3" customWidth="1"/>
    <col min="9" max="10" width="7.5" style="3" customWidth="1"/>
    <col min="11" max="16" width="8.375" style="3" customWidth="1"/>
    <col min="17" max="17" width="6.625" style="3" customWidth="1"/>
    <col min="18" max="18" width="5.25" style="3" customWidth="1"/>
    <col min="19" max="19" width="11.875" style="3" customWidth="1"/>
    <col min="20" max="21" width="8.375" style="3" customWidth="1"/>
    <col min="22" max="22" width="5.5" style="3" customWidth="1"/>
    <col min="23" max="23" width="9.875" style="3" customWidth="1"/>
    <col min="24" max="24" width="10.25" style="3" customWidth="1"/>
    <col min="25" max="25" width="6.375" style="3" customWidth="1"/>
    <col min="26" max="26" width="8" style="3" customWidth="1"/>
    <col min="27" max="27" width="6.375" style="3" customWidth="1"/>
    <col min="28" max="29" width="7.875" style="3" customWidth="1"/>
    <col min="30" max="30" width="7.625" style="3" customWidth="1"/>
    <col min="31" max="48" width="6.375" style="3" customWidth="1"/>
    <col min="49" max="49" width="7.5" style="3" customWidth="1"/>
    <col min="50" max="50" width="7.75" style="3" customWidth="1"/>
    <col min="51" max="51" width="6.5" style="3" customWidth="1"/>
    <col min="52" max="52" width="12.75" style="3" customWidth="1"/>
    <col min="53" max="53" width="12.125" style="3" customWidth="1"/>
    <col min="54" max="54" width="18.375" style="3" customWidth="1"/>
    <col min="55" max="55" width="15.5" style="3" customWidth="1"/>
    <col min="56" max="56" width="15.875" style="3" customWidth="1"/>
    <col min="57" max="254" width="11.625" style="3"/>
    <col min="255" max="255" width="12.25" style="3" customWidth="1"/>
    <col min="256" max="256" width="4.125" style="3" customWidth="1"/>
    <col min="257" max="260" width="8.375" style="3" customWidth="1"/>
    <col min="261" max="261" width="5.875" style="3" customWidth="1"/>
    <col min="262" max="271" width="8.375" style="3" customWidth="1"/>
    <col min="272" max="272" width="6.625" style="3" customWidth="1"/>
    <col min="273" max="273" width="5.25" style="3" customWidth="1"/>
    <col min="274" max="276" width="8.375" style="3" customWidth="1"/>
    <col min="277" max="277" width="5.5" style="3" customWidth="1"/>
    <col min="278" max="302" width="6.375" style="3" customWidth="1"/>
    <col min="303" max="303" width="4" style="3" customWidth="1"/>
    <col min="304" max="304" width="3" style="3" customWidth="1"/>
    <col min="305" max="305" width="11.625" style="3"/>
    <col min="306" max="306" width="13.125" style="3" customWidth="1"/>
    <col min="307" max="307" width="11.625" style="3"/>
    <col min="308" max="308" width="12.75" style="3" customWidth="1"/>
    <col min="309" max="309" width="12.125" style="3" customWidth="1"/>
    <col min="310" max="310" width="18.375" style="3" customWidth="1"/>
    <col min="311" max="311" width="15.5" style="3" customWidth="1"/>
    <col min="312" max="312" width="15.875" style="3" customWidth="1"/>
    <col min="313" max="510" width="11.625" style="3"/>
    <col min="511" max="511" width="12.25" style="3" customWidth="1"/>
    <col min="512" max="512" width="4.125" style="3" customWidth="1"/>
    <col min="513" max="516" width="8.375" style="3" customWidth="1"/>
    <col min="517" max="517" width="5.875" style="3" customWidth="1"/>
    <col min="518" max="527" width="8.375" style="3" customWidth="1"/>
    <col min="528" max="528" width="6.625" style="3" customWidth="1"/>
    <col min="529" max="529" width="5.25" style="3" customWidth="1"/>
    <col min="530" max="532" width="8.375" style="3" customWidth="1"/>
    <col min="533" max="533" width="5.5" style="3" customWidth="1"/>
    <col min="534" max="558" width="6.375" style="3" customWidth="1"/>
    <col min="559" max="559" width="4" style="3" customWidth="1"/>
    <col min="560" max="560" width="3" style="3" customWidth="1"/>
    <col min="561" max="561" width="11.625" style="3"/>
    <col min="562" max="562" width="13.125" style="3" customWidth="1"/>
    <col min="563" max="563" width="11.625" style="3"/>
    <col min="564" max="564" width="12.75" style="3" customWidth="1"/>
    <col min="565" max="565" width="12.125" style="3" customWidth="1"/>
    <col min="566" max="566" width="18.375" style="3" customWidth="1"/>
    <col min="567" max="567" width="15.5" style="3" customWidth="1"/>
    <col min="568" max="568" width="15.875" style="3" customWidth="1"/>
    <col min="569" max="766" width="11.625" style="3"/>
    <col min="767" max="767" width="12.25" style="3" customWidth="1"/>
    <col min="768" max="768" width="4.125" style="3" customWidth="1"/>
    <col min="769" max="772" width="8.375" style="3" customWidth="1"/>
    <col min="773" max="773" width="5.875" style="3" customWidth="1"/>
    <col min="774" max="783" width="8.375" style="3" customWidth="1"/>
    <col min="784" max="784" width="6.625" style="3" customWidth="1"/>
    <col min="785" max="785" width="5.25" style="3" customWidth="1"/>
    <col min="786" max="788" width="8.375" style="3" customWidth="1"/>
    <col min="789" max="789" width="5.5" style="3" customWidth="1"/>
    <col min="790" max="814" width="6.375" style="3" customWidth="1"/>
    <col min="815" max="815" width="4" style="3" customWidth="1"/>
    <col min="816" max="816" width="3" style="3" customWidth="1"/>
    <col min="817" max="817" width="11.625" style="3"/>
    <col min="818" max="818" width="13.125" style="3" customWidth="1"/>
    <col min="819" max="819" width="11.625" style="3"/>
    <col min="820" max="820" width="12.75" style="3" customWidth="1"/>
    <col min="821" max="821" width="12.125" style="3" customWidth="1"/>
    <col min="822" max="822" width="18.375" style="3" customWidth="1"/>
    <col min="823" max="823" width="15.5" style="3" customWidth="1"/>
    <col min="824" max="824" width="15.875" style="3" customWidth="1"/>
    <col min="825" max="1022" width="11.625" style="3"/>
    <col min="1023" max="1023" width="12.25" style="3" customWidth="1"/>
    <col min="1024" max="1024" width="4.125" style="3" customWidth="1"/>
    <col min="1025" max="1028" width="8.375" style="3" customWidth="1"/>
    <col min="1029" max="1029" width="5.875" style="3" customWidth="1"/>
    <col min="1030" max="1039" width="8.375" style="3" customWidth="1"/>
    <col min="1040" max="1040" width="6.625" style="3" customWidth="1"/>
    <col min="1041" max="1041" width="5.25" style="3" customWidth="1"/>
    <col min="1042" max="1044" width="8.375" style="3" customWidth="1"/>
    <col min="1045" max="1045" width="5.5" style="3" customWidth="1"/>
    <col min="1046" max="1070" width="6.375" style="3" customWidth="1"/>
    <col min="1071" max="1071" width="4" style="3" customWidth="1"/>
    <col min="1072" max="1072" width="3" style="3" customWidth="1"/>
    <col min="1073" max="1073" width="11.625" style="3"/>
    <col min="1074" max="1074" width="13.125" style="3" customWidth="1"/>
    <col min="1075" max="1075" width="11.625" style="3"/>
    <col min="1076" max="1076" width="12.75" style="3" customWidth="1"/>
    <col min="1077" max="1077" width="12.125" style="3" customWidth="1"/>
    <col min="1078" max="1078" width="18.375" style="3" customWidth="1"/>
    <col min="1079" max="1079" width="15.5" style="3" customWidth="1"/>
    <col min="1080" max="1080" width="15.875" style="3" customWidth="1"/>
    <col min="1081" max="1278" width="11.625" style="3"/>
    <col min="1279" max="1279" width="12.25" style="3" customWidth="1"/>
    <col min="1280" max="1280" width="4.125" style="3" customWidth="1"/>
    <col min="1281" max="1284" width="8.375" style="3" customWidth="1"/>
    <col min="1285" max="1285" width="5.875" style="3" customWidth="1"/>
    <col min="1286" max="1295" width="8.375" style="3" customWidth="1"/>
    <col min="1296" max="1296" width="6.625" style="3" customWidth="1"/>
    <col min="1297" max="1297" width="5.25" style="3" customWidth="1"/>
    <col min="1298" max="1300" width="8.375" style="3" customWidth="1"/>
    <col min="1301" max="1301" width="5.5" style="3" customWidth="1"/>
    <col min="1302" max="1326" width="6.375" style="3" customWidth="1"/>
    <col min="1327" max="1327" width="4" style="3" customWidth="1"/>
    <col min="1328" max="1328" width="3" style="3" customWidth="1"/>
    <col min="1329" max="1329" width="11.625" style="3"/>
    <col min="1330" max="1330" width="13.125" style="3" customWidth="1"/>
    <col min="1331" max="1331" width="11.625" style="3"/>
    <col min="1332" max="1332" width="12.75" style="3" customWidth="1"/>
    <col min="1333" max="1333" width="12.125" style="3" customWidth="1"/>
    <col min="1334" max="1334" width="18.375" style="3" customWidth="1"/>
    <col min="1335" max="1335" width="15.5" style="3" customWidth="1"/>
    <col min="1336" max="1336" width="15.875" style="3" customWidth="1"/>
    <col min="1337" max="1534" width="11.625" style="3"/>
    <col min="1535" max="1535" width="12.25" style="3" customWidth="1"/>
    <col min="1536" max="1536" width="4.125" style="3" customWidth="1"/>
    <col min="1537" max="1540" width="8.375" style="3" customWidth="1"/>
    <col min="1541" max="1541" width="5.875" style="3" customWidth="1"/>
    <col min="1542" max="1551" width="8.375" style="3" customWidth="1"/>
    <col min="1552" max="1552" width="6.625" style="3" customWidth="1"/>
    <col min="1553" max="1553" width="5.25" style="3" customWidth="1"/>
    <col min="1554" max="1556" width="8.375" style="3" customWidth="1"/>
    <col min="1557" max="1557" width="5.5" style="3" customWidth="1"/>
    <col min="1558" max="1582" width="6.375" style="3" customWidth="1"/>
    <col min="1583" max="1583" width="4" style="3" customWidth="1"/>
    <col min="1584" max="1584" width="3" style="3" customWidth="1"/>
    <col min="1585" max="1585" width="11.625" style="3"/>
    <col min="1586" max="1586" width="13.125" style="3" customWidth="1"/>
    <col min="1587" max="1587" width="11.625" style="3"/>
    <col min="1588" max="1588" width="12.75" style="3" customWidth="1"/>
    <col min="1589" max="1589" width="12.125" style="3" customWidth="1"/>
    <col min="1590" max="1590" width="18.375" style="3" customWidth="1"/>
    <col min="1591" max="1591" width="15.5" style="3" customWidth="1"/>
    <col min="1592" max="1592" width="15.875" style="3" customWidth="1"/>
    <col min="1593" max="1790" width="11.625" style="3"/>
    <col min="1791" max="1791" width="12.25" style="3" customWidth="1"/>
    <col min="1792" max="1792" width="4.125" style="3" customWidth="1"/>
    <col min="1793" max="1796" width="8.375" style="3" customWidth="1"/>
    <col min="1797" max="1797" width="5.875" style="3" customWidth="1"/>
    <col min="1798" max="1807" width="8.375" style="3" customWidth="1"/>
    <col min="1808" max="1808" width="6.625" style="3" customWidth="1"/>
    <col min="1809" max="1809" width="5.25" style="3" customWidth="1"/>
    <col min="1810" max="1812" width="8.375" style="3" customWidth="1"/>
    <col min="1813" max="1813" width="5.5" style="3" customWidth="1"/>
    <col min="1814" max="1838" width="6.375" style="3" customWidth="1"/>
    <col min="1839" max="1839" width="4" style="3" customWidth="1"/>
    <col min="1840" max="1840" width="3" style="3" customWidth="1"/>
    <col min="1841" max="1841" width="11.625" style="3"/>
    <col min="1842" max="1842" width="13.125" style="3" customWidth="1"/>
    <col min="1843" max="1843" width="11.625" style="3"/>
    <col min="1844" max="1844" width="12.75" style="3" customWidth="1"/>
    <col min="1845" max="1845" width="12.125" style="3" customWidth="1"/>
    <col min="1846" max="1846" width="18.375" style="3" customWidth="1"/>
    <col min="1847" max="1847" width="15.5" style="3" customWidth="1"/>
    <col min="1848" max="1848" width="15.875" style="3" customWidth="1"/>
    <col min="1849" max="2046" width="11.625" style="3"/>
    <col min="2047" max="2047" width="12.25" style="3" customWidth="1"/>
    <col min="2048" max="2048" width="4.125" style="3" customWidth="1"/>
    <col min="2049" max="2052" width="8.375" style="3" customWidth="1"/>
    <col min="2053" max="2053" width="5.875" style="3" customWidth="1"/>
    <col min="2054" max="2063" width="8.375" style="3" customWidth="1"/>
    <col min="2064" max="2064" width="6.625" style="3" customWidth="1"/>
    <col min="2065" max="2065" width="5.25" style="3" customWidth="1"/>
    <col min="2066" max="2068" width="8.375" style="3" customWidth="1"/>
    <col min="2069" max="2069" width="5.5" style="3" customWidth="1"/>
    <col min="2070" max="2094" width="6.375" style="3" customWidth="1"/>
    <col min="2095" max="2095" width="4" style="3" customWidth="1"/>
    <col min="2096" max="2096" width="3" style="3" customWidth="1"/>
    <col min="2097" max="2097" width="11.625" style="3"/>
    <col min="2098" max="2098" width="13.125" style="3" customWidth="1"/>
    <col min="2099" max="2099" width="11.625" style="3"/>
    <col min="2100" max="2100" width="12.75" style="3" customWidth="1"/>
    <col min="2101" max="2101" width="12.125" style="3" customWidth="1"/>
    <col min="2102" max="2102" width="18.375" style="3" customWidth="1"/>
    <col min="2103" max="2103" width="15.5" style="3" customWidth="1"/>
    <col min="2104" max="2104" width="15.875" style="3" customWidth="1"/>
    <col min="2105" max="2302" width="11.625" style="3"/>
    <col min="2303" max="2303" width="12.25" style="3" customWidth="1"/>
    <col min="2304" max="2304" width="4.125" style="3" customWidth="1"/>
    <col min="2305" max="2308" width="8.375" style="3" customWidth="1"/>
    <col min="2309" max="2309" width="5.875" style="3" customWidth="1"/>
    <col min="2310" max="2319" width="8.375" style="3" customWidth="1"/>
    <col min="2320" max="2320" width="6.625" style="3" customWidth="1"/>
    <col min="2321" max="2321" width="5.25" style="3" customWidth="1"/>
    <col min="2322" max="2324" width="8.375" style="3" customWidth="1"/>
    <col min="2325" max="2325" width="5.5" style="3" customWidth="1"/>
    <col min="2326" max="2350" width="6.375" style="3" customWidth="1"/>
    <col min="2351" max="2351" width="4" style="3" customWidth="1"/>
    <col min="2352" max="2352" width="3" style="3" customWidth="1"/>
    <col min="2353" max="2353" width="11.625" style="3"/>
    <col min="2354" max="2354" width="13.125" style="3" customWidth="1"/>
    <col min="2355" max="2355" width="11.625" style="3"/>
    <col min="2356" max="2356" width="12.75" style="3" customWidth="1"/>
    <col min="2357" max="2357" width="12.125" style="3" customWidth="1"/>
    <col min="2358" max="2358" width="18.375" style="3" customWidth="1"/>
    <col min="2359" max="2359" width="15.5" style="3" customWidth="1"/>
    <col min="2360" max="2360" width="15.875" style="3" customWidth="1"/>
    <col min="2361" max="2558" width="11.625" style="3"/>
    <col min="2559" max="2559" width="12.25" style="3" customWidth="1"/>
    <col min="2560" max="2560" width="4.125" style="3" customWidth="1"/>
    <col min="2561" max="2564" width="8.375" style="3" customWidth="1"/>
    <col min="2565" max="2565" width="5.875" style="3" customWidth="1"/>
    <col min="2566" max="2575" width="8.375" style="3" customWidth="1"/>
    <col min="2576" max="2576" width="6.625" style="3" customWidth="1"/>
    <col min="2577" max="2577" width="5.25" style="3" customWidth="1"/>
    <col min="2578" max="2580" width="8.375" style="3" customWidth="1"/>
    <col min="2581" max="2581" width="5.5" style="3" customWidth="1"/>
    <col min="2582" max="2606" width="6.375" style="3" customWidth="1"/>
    <col min="2607" max="2607" width="4" style="3" customWidth="1"/>
    <col min="2608" max="2608" width="3" style="3" customWidth="1"/>
    <col min="2609" max="2609" width="11.625" style="3"/>
    <col min="2610" max="2610" width="13.125" style="3" customWidth="1"/>
    <col min="2611" max="2611" width="11.625" style="3"/>
    <col min="2612" max="2612" width="12.75" style="3" customWidth="1"/>
    <col min="2613" max="2613" width="12.125" style="3" customWidth="1"/>
    <col min="2614" max="2614" width="18.375" style="3" customWidth="1"/>
    <col min="2615" max="2615" width="15.5" style="3" customWidth="1"/>
    <col min="2616" max="2616" width="15.875" style="3" customWidth="1"/>
    <col min="2617" max="2814" width="11.625" style="3"/>
    <col min="2815" max="2815" width="12.25" style="3" customWidth="1"/>
    <col min="2816" max="2816" width="4.125" style="3" customWidth="1"/>
    <col min="2817" max="2820" width="8.375" style="3" customWidth="1"/>
    <col min="2821" max="2821" width="5.875" style="3" customWidth="1"/>
    <col min="2822" max="2831" width="8.375" style="3" customWidth="1"/>
    <col min="2832" max="2832" width="6.625" style="3" customWidth="1"/>
    <col min="2833" max="2833" width="5.25" style="3" customWidth="1"/>
    <col min="2834" max="2836" width="8.375" style="3" customWidth="1"/>
    <col min="2837" max="2837" width="5.5" style="3" customWidth="1"/>
    <col min="2838" max="2862" width="6.375" style="3" customWidth="1"/>
    <col min="2863" max="2863" width="4" style="3" customWidth="1"/>
    <col min="2864" max="2864" width="3" style="3" customWidth="1"/>
    <col min="2865" max="2865" width="11.625" style="3"/>
    <col min="2866" max="2866" width="13.125" style="3" customWidth="1"/>
    <col min="2867" max="2867" width="11.625" style="3"/>
    <col min="2868" max="2868" width="12.75" style="3" customWidth="1"/>
    <col min="2869" max="2869" width="12.125" style="3" customWidth="1"/>
    <col min="2870" max="2870" width="18.375" style="3" customWidth="1"/>
    <col min="2871" max="2871" width="15.5" style="3" customWidth="1"/>
    <col min="2872" max="2872" width="15.875" style="3" customWidth="1"/>
    <col min="2873" max="3070" width="11.625" style="3"/>
    <col min="3071" max="3071" width="12.25" style="3" customWidth="1"/>
    <col min="3072" max="3072" width="4.125" style="3" customWidth="1"/>
    <col min="3073" max="3076" width="8.375" style="3" customWidth="1"/>
    <col min="3077" max="3077" width="5.875" style="3" customWidth="1"/>
    <col min="3078" max="3087" width="8.375" style="3" customWidth="1"/>
    <col min="3088" max="3088" width="6.625" style="3" customWidth="1"/>
    <col min="3089" max="3089" width="5.25" style="3" customWidth="1"/>
    <col min="3090" max="3092" width="8.375" style="3" customWidth="1"/>
    <col min="3093" max="3093" width="5.5" style="3" customWidth="1"/>
    <col min="3094" max="3118" width="6.375" style="3" customWidth="1"/>
    <col min="3119" max="3119" width="4" style="3" customWidth="1"/>
    <col min="3120" max="3120" width="3" style="3" customWidth="1"/>
    <col min="3121" max="3121" width="11.625" style="3"/>
    <col min="3122" max="3122" width="13.125" style="3" customWidth="1"/>
    <col min="3123" max="3123" width="11.625" style="3"/>
    <col min="3124" max="3124" width="12.75" style="3" customWidth="1"/>
    <col min="3125" max="3125" width="12.125" style="3" customWidth="1"/>
    <col min="3126" max="3126" width="18.375" style="3" customWidth="1"/>
    <col min="3127" max="3127" width="15.5" style="3" customWidth="1"/>
    <col min="3128" max="3128" width="15.875" style="3" customWidth="1"/>
    <col min="3129" max="3326" width="11.625" style="3"/>
    <col min="3327" max="3327" width="12.25" style="3" customWidth="1"/>
    <col min="3328" max="3328" width="4.125" style="3" customWidth="1"/>
    <col min="3329" max="3332" width="8.375" style="3" customWidth="1"/>
    <col min="3333" max="3333" width="5.875" style="3" customWidth="1"/>
    <col min="3334" max="3343" width="8.375" style="3" customWidth="1"/>
    <col min="3344" max="3344" width="6.625" style="3" customWidth="1"/>
    <col min="3345" max="3345" width="5.25" style="3" customWidth="1"/>
    <col min="3346" max="3348" width="8.375" style="3" customWidth="1"/>
    <col min="3349" max="3349" width="5.5" style="3" customWidth="1"/>
    <col min="3350" max="3374" width="6.375" style="3" customWidth="1"/>
    <col min="3375" max="3375" width="4" style="3" customWidth="1"/>
    <col min="3376" max="3376" width="3" style="3" customWidth="1"/>
    <col min="3377" max="3377" width="11.625" style="3"/>
    <col min="3378" max="3378" width="13.125" style="3" customWidth="1"/>
    <col min="3379" max="3379" width="11.625" style="3"/>
    <col min="3380" max="3380" width="12.75" style="3" customWidth="1"/>
    <col min="3381" max="3381" width="12.125" style="3" customWidth="1"/>
    <col min="3382" max="3382" width="18.375" style="3" customWidth="1"/>
    <col min="3383" max="3383" width="15.5" style="3" customWidth="1"/>
    <col min="3384" max="3384" width="15.875" style="3" customWidth="1"/>
    <col min="3385" max="3582" width="11.625" style="3"/>
    <col min="3583" max="3583" width="12.25" style="3" customWidth="1"/>
    <col min="3584" max="3584" width="4.125" style="3" customWidth="1"/>
    <col min="3585" max="3588" width="8.375" style="3" customWidth="1"/>
    <col min="3589" max="3589" width="5.875" style="3" customWidth="1"/>
    <col min="3590" max="3599" width="8.375" style="3" customWidth="1"/>
    <col min="3600" max="3600" width="6.625" style="3" customWidth="1"/>
    <col min="3601" max="3601" width="5.25" style="3" customWidth="1"/>
    <col min="3602" max="3604" width="8.375" style="3" customWidth="1"/>
    <col min="3605" max="3605" width="5.5" style="3" customWidth="1"/>
    <col min="3606" max="3630" width="6.375" style="3" customWidth="1"/>
    <col min="3631" max="3631" width="4" style="3" customWidth="1"/>
    <col min="3632" max="3632" width="3" style="3" customWidth="1"/>
    <col min="3633" max="3633" width="11.625" style="3"/>
    <col min="3634" max="3634" width="13.125" style="3" customWidth="1"/>
    <col min="3635" max="3635" width="11.625" style="3"/>
    <col min="3636" max="3636" width="12.75" style="3" customWidth="1"/>
    <col min="3637" max="3637" width="12.125" style="3" customWidth="1"/>
    <col min="3638" max="3638" width="18.375" style="3" customWidth="1"/>
    <col min="3639" max="3639" width="15.5" style="3" customWidth="1"/>
    <col min="3640" max="3640" width="15.875" style="3" customWidth="1"/>
    <col min="3641" max="3838" width="11.625" style="3"/>
    <col min="3839" max="3839" width="12.25" style="3" customWidth="1"/>
    <col min="3840" max="3840" width="4.125" style="3" customWidth="1"/>
    <col min="3841" max="3844" width="8.375" style="3" customWidth="1"/>
    <col min="3845" max="3845" width="5.875" style="3" customWidth="1"/>
    <col min="3846" max="3855" width="8.375" style="3" customWidth="1"/>
    <col min="3856" max="3856" width="6.625" style="3" customWidth="1"/>
    <col min="3857" max="3857" width="5.25" style="3" customWidth="1"/>
    <col min="3858" max="3860" width="8.375" style="3" customWidth="1"/>
    <col min="3861" max="3861" width="5.5" style="3" customWidth="1"/>
    <col min="3862" max="3886" width="6.375" style="3" customWidth="1"/>
    <col min="3887" max="3887" width="4" style="3" customWidth="1"/>
    <col min="3888" max="3888" width="3" style="3" customWidth="1"/>
    <col min="3889" max="3889" width="11.625" style="3"/>
    <col min="3890" max="3890" width="13.125" style="3" customWidth="1"/>
    <col min="3891" max="3891" width="11.625" style="3"/>
    <col min="3892" max="3892" width="12.75" style="3" customWidth="1"/>
    <col min="3893" max="3893" width="12.125" style="3" customWidth="1"/>
    <col min="3894" max="3894" width="18.375" style="3" customWidth="1"/>
    <col min="3895" max="3895" width="15.5" style="3" customWidth="1"/>
    <col min="3896" max="3896" width="15.875" style="3" customWidth="1"/>
    <col min="3897" max="4094" width="11.625" style="3"/>
    <col min="4095" max="4095" width="12.25" style="3" customWidth="1"/>
    <col min="4096" max="4096" width="4.125" style="3" customWidth="1"/>
    <col min="4097" max="4100" width="8.375" style="3" customWidth="1"/>
    <col min="4101" max="4101" width="5.875" style="3" customWidth="1"/>
    <col min="4102" max="4111" width="8.375" style="3" customWidth="1"/>
    <col min="4112" max="4112" width="6.625" style="3" customWidth="1"/>
    <col min="4113" max="4113" width="5.25" style="3" customWidth="1"/>
    <col min="4114" max="4116" width="8.375" style="3" customWidth="1"/>
    <col min="4117" max="4117" width="5.5" style="3" customWidth="1"/>
    <col min="4118" max="4142" width="6.375" style="3" customWidth="1"/>
    <col min="4143" max="4143" width="4" style="3" customWidth="1"/>
    <col min="4144" max="4144" width="3" style="3" customWidth="1"/>
    <col min="4145" max="4145" width="11.625" style="3"/>
    <col min="4146" max="4146" width="13.125" style="3" customWidth="1"/>
    <col min="4147" max="4147" width="11.625" style="3"/>
    <col min="4148" max="4148" width="12.75" style="3" customWidth="1"/>
    <col min="4149" max="4149" width="12.125" style="3" customWidth="1"/>
    <col min="4150" max="4150" width="18.375" style="3" customWidth="1"/>
    <col min="4151" max="4151" width="15.5" style="3" customWidth="1"/>
    <col min="4152" max="4152" width="15.875" style="3" customWidth="1"/>
    <col min="4153" max="4350" width="11.625" style="3"/>
    <col min="4351" max="4351" width="12.25" style="3" customWidth="1"/>
    <col min="4352" max="4352" width="4.125" style="3" customWidth="1"/>
    <col min="4353" max="4356" width="8.375" style="3" customWidth="1"/>
    <col min="4357" max="4357" width="5.875" style="3" customWidth="1"/>
    <col min="4358" max="4367" width="8.375" style="3" customWidth="1"/>
    <col min="4368" max="4368" width="6.625" style="3" customWidth="1"/>
    <col min="4369" max="4369" width="5.25" style="3" customWidth="1"/>
    <col min="4370" max="4372" width="8.375" style="3" customWidth="1"/>
    <col min="4373" max="4373" width="5.5" style="3" customWidth="1"/>
    <col min="4374" max="4398" width="6.375" style="3" customWidth="1"/>
    <col min="4399" max="4399" width="4" style="3" customWidth="1"/>
    <col min="4400" max="4400" width="3" style="3" customWidth="1"/>
    <col min="4401" max="4401" width="11.625" style="3"/>
    <col min="4402" max="4402" width="13.125" style="3" customWidth="1"/>
    <col min="4403" max="4403" width="11.625" style="3"/>
    <col min="4404" max="4404" width="12.75" style="3" customWidth="1"/>
    <col min="4405" max="4405" width="12.125" style="3" customWidth="1"/>
    <col min="4406" max="4406" width="18.375" style="3" customWidth="1"/>
    <col min="4407" max="4407" width="15.5" style="3" customWidth="1"/>
    <col min="4408" max="4408" width="15.875" style="3" customWidth="1"/>
    <col min="4409" max="4606" width="11.625" style="3"/>
    <col min="4607" max="4607" width="12.25" style="3" customWidth="1"/>
    <col min="4608" max="4608" width="4.125" style="3" customWidth="1"/>
    <col min="4609" max="4612" width="8.375" style="3" customWidth="1"/>
    <col min="4613" max="4613" width="5.875" style="3" customWidth="1"/>
    <col min="4614" max="4623" width="8.375" style="3" customWidth="1"/>
    <col min="4624" max="4624" width="6.625" style="3" customWidth="1"/>
    <col min="4625" max="4625" width="5.25" style="3" customWidth="1"/>
    <col min="4626" max="4628" width="8.375" style="3" customWidth="1"/>
    <col min="4629" max="4629" width="5.5" style="3" customWidth="1"/>
    <col min="4630" max="4654" width="6.375" style="3" customWidth="1"/>
    <col min="4655" max="4655" width="4" style="3" customWidth="1"/>
    <col min="4656" max="4656" width="3" style="3" customWidth="1"/>
    <col min="4657" max="4657" width="11.625" style="3"/>
    <col min="4658" max="4658" width="13.125" style="3" customWidth="1"/>
    <col min="4659" max="4659" width="11.625" style="3"/>
    <col min="4660" max="4660" width="12.75" style="3" customWidth="1"/>
    <col min="4661" max="4661" width="12.125" style="3" customWidth="1"/>
    <col min="4662" max="4662" width="18.375" style="3" customWidth="1"/>
    <col min="4663" max="4663" width="15.5" style="3" customWidth="1"/>
    <col min="4664" max="4664" width="15.875" style="3" customWidth="1"/>
    <col min="4665" max="4862" width="11.625" style="3"/>
    <col min="4863" max="4863" width="12.25" style="3" customWidth="1"/>
    <col min="4864" max="4864" width="4.125" style="3" customWidth="1"/>
    <col min="4865" max="4868" width="8.375" style="3" customWidth="1"/>
    <col min="4869" max="4869" width="5.875" style="3" customWidth="1"/>
    <col min="4870" max="4879" width="8.375" style="3" customWidth="1"/>
    <col min="4880" max="4880" width="6.625" style="3" customWidth="1"/>
    <col min="4881" max="4881" width="5.25" style="3" customWidth="1"/>
    <col min="4882" max="4884" width="8.375" style="3" customWidth="1"/>
    <col min="4885" max="4885" width="5.5" style="3" customWidth="1"/>
    <col min="4886" max="4910" width="6.375" style="3" customWidth="1"/>
    <col min="4911" max="4911" width="4" style="3" customWidth="1"/>
    <col min="4912" max="4912" width="3" style="3" customWidth="1"/>
    <col min="4913" max="4913" width="11.625" style="3"/>
    <col min="4914" max="4914" width="13.125" style="3" customWidth="1"/>
    <col min="4915" max="4915" width="11.625" style="3"/>
    <col min="4916" max="4916" width="12.75" style="3" customWidth="1"/>
    <col min="4917" max="4917" width="12.125" style="3" customWidth="1"/>
    <col min="4918" max="4918" width="18.375" style="3" customWidth="1"/>
    <col min="4919" max="4919" width="15.5" style="3" customWidth="1"/>
    <col min="4920" max="4920" width="15.875" style="3" customWidth="1"/>
    <col min="4921" max="5118" width="11.625" style="3"/>
    <col min="5119" max="5119" width="12.25" style="3" customWidth="1"/>
    <col min="5120" max="5120" width="4.125" style="3" customWidth="1"/>
    <col min="5121" max="5124" width="8.375" style="3" customWidth="1"/>
    <col min="5125" max="5125" width="5.875" style="3" customWidth="1"/>
    <col min="5126" max="5135" width="8.375" style="3" customWidth="1"/>
    <col min="5136" max="5136" width="6.625" style="3" customWidth="1"/>
    <col min="5137" max="5137" width="5.25" style="3" customWidth="1"/>
    <col min="5138" max="5140" width="8.375" style="3" customWidth="1"/>
    <col min="5141" max="5141" width="5.5" style="3" customWidth="1"/>
    <col min="5142" max="5166" width="6.375" style="3" customWidth="1"/>
    <col min="5167" max="5167" width="4" style="3" customWidth="1"/>
    <col min="5168" max="5168" width="3" style="3" customWidth="1"/>
    <col min="5169" max="5169" width="11.625" style="3"/>
    <col min="5170" max="5170" width="13.125" style="3" customWidth="1"/>
    <col min="5171" max="5171" width="11.625" style="3"/>
    <col min="5172" max="5172" width="12.75" style="3" customWidth="1"/>
    <col min="5173" max="5173" width="12.125" style="3" customWidth="1"/>
    <col min="5174" max="5174" width="18.375" style="3" customWidth="1"/>
    <col min="5175" max="5175" width="15.5" style="3" customWidth="1"/>
    <col min="5176" max="5176" width="15.875" style="3" customWidth="1"/>
    <col min="5177" max="5374" width="11.625" style="3"/>
    <col min="5375" max="5375" width="12.25" style="3" customWidth="1"/>
    <col min="5376" max="5376" width="4.125" style="3" customWidth="1"/>
    <col min="5377" max="5380" width="8.375" style="3" customWidth="1"/>
    <col min="5381" max="5381" width="5.875" style="3" customWidth="1"/>
    <col min="5382" max="5391" width="8.375" style="3" customWidth="1"/>
    <col min="5392" max="5392" width="6.625" style="3" customWidth="1"/>
    <col min="5393" max="5393" width="5.25" style="3" customWidth="1"/>
    <col min="5394" max="5396" width="8.375" style="3" customWidth="1"/>
    <col min="5397" max="5397" width="5.5" style="3" customWidth="1"/>
    <col min="5398" max="5422" width="6.375" style="3" customWidth="1"/>
    <col min="5423" max="5423" width="4" style="3" customWidth="1"/>
    <col min="5424" max="5424" width="3" style="3" customWidth="1"/>
    <col min="5425" max="5425" width="11.625" style="3"/>
    <col min="5426" max="5426" width="13.125" style="3" customWidth="1"/>
    <col min="5427" max="5427" width="11.625" style="3"/>
    <col min="5428" max="5428" width="12.75" style="3" customWidth="1"/>
    <col min="5429" max="5429" width="12.125" style="3" customWidth="1"/>
    <col min="5430" max="5430" width="18.375" style="3" customWidth="1"/>
    <col min="5431" max="5431" width="15.5" style="3" customWidth="1"/>
    <col min="5432" max="5432" width="15.875" style="3" customWidth="1"/>
    <col min="5433" max="5630" width="11.625" style="3"/>
    <col min="5631" max="5631" width="12.25" style="3" customWidth="1"/>
    <col min="5632" max="5632" width="4.125" style="3" customWidth="1"/>
    <col min="5633" max="5636" width="8.375" style="3" customWidth="1"/>
    <col min="5637" max="5637" width="5.875" style="3" customWidth="1"/>
    <col min="5638" max="5647" width="8.375" style="3" customWidth="1"/>
    <col min="5648" max="5648" width="6.625" style="3" customWidth="1"/>
    <col min="5649" max="5649" width="5.25" style="3" customWidth="1"/>
    <col min="5650" max="5652" width="8.375" style="3" customWidth="1"/>
    <col min="5653" max="5653" width="5.5" style="3" customWidth="1"/>
    <col min="5654" max="5678" width="6.375" style="3" customWidth="1"/>
    <col min="5679" max="5679" width="4" style="3" customWidth="1"/>
    <col min="5680" max="5680" width="3" style="3" customWidth="1"/>
    <col min="5681" max="5681" width="11.625" style="3"/>
    <col min="5682" max="5682" width="13.125" style="3" customWidth="1"/>
    <col min="5683" max="5683" width="11.625" style="3"/>
    <col min="5684" max="5684" width="12.75" style="3" customWidth="1"/>
    <col min="5685" max="5685" width="12.125" style="3" customWidth="1"/>
    <col min="5686" max="5686" width="18.375" style="3" customWidth="1"/>
    <col min="5687" max="5687" width="15.5" style="3" customWidth="1"/>
    <col min="5688" max="5688" width="15.875" style="3" customWidth="1"/>
    <col min="5689" max="5886" width="11.625" style="3"/>
    <col min="5887" max="5887" width="12.25" style="3" customWidth="1"/>
    <col min="5888" max="5888" width="4.125" style="3" customWidth="1"/>
    <col min="5889" max="5892" width="8.375" style="3" customWidth="1"/>
    <col min="5893" max="5893" width="5.875" style="3" customWidth="1"/>
    <col min="5894" max="5903" width="8.375" style="3" customWidth="1"/>
    <col min="5904" max="5904" width="6.625" style="3" customWidth="1"/>
    <col min="5905" max="5905" width="5.25" style="3" customWidth="1"/>
    <col min="5906" max="5908" width="8.375" style="3" customWidth="1"/>
    <col min="5909" max="5909" width="5.5" style="3" customWidth="1"/>
    <col min="5910" max="5934" width="6.375" style="3" customWidth="1"/>
    <col min="5935" max="5935" width="4" style="3" customWidth="1"/>
    <col min="5936" max="5936" width="3" style="3" customWidth="1"/>
    <col min="5937" max="5937" width="11.625" style="3"/>
    <col min="5938" max="5938" width="13.125" style="3" customWidth="1"/>
    <col min="5939" max="5939" width="11.625" style="3"/>
    <col min="5940" max="5940" width="12.75" style="3" customWidth="1"/>
    <col min="5941" max="5941" width="12.125" style="3" customWidth="1"/>
    <col min="5942" max="5942" width="18.375" style="3" customWidth="1"/>
    <col min="5943" max="5943" width="15.5" style="3" customWidth="1"/>
    <col min="5944" max="5944" width="15.875" style="3" customWidth="1"/>
    <col min="5945" max="6142" width="11.625" style="3"/>
    <col min="6143" max="6143" width="12.25" style="3" customWidth="1"/>
    <col min="6144" max="6144" width="4.125" style="3" customWidth="1"/>
    <col min="6145" max="6148" width="8.375" style="3" customWidth="1"/>
    <col min="6149" max="6149" width="5.875" style="3" customWidth="1"/>
    <col min="6150" max="6159" width="8.375" style="3" customWidth="1"/>
    <col min="6160" max="6160" width="6.625" style="3" customWidth="1"/>
    <col min="6161" max="6161" width="5.25" style="3" customWidth="1"/>
    <col min="6162" max="6164" width="8.375" style="3" customWidth="1"/>
    <col min="6165" max="6165" width="5.5" style="3" customWidth="1"/>
    <col min="6166" max="6190" width="6.375" style="3" customWidth="1"/>
    <col min="6191" max="6191" width="4" style="3" customWidth="1"/>
    <col min="6192" max="6192" width="3" style="3" customWidth="1"/>
    <col min="6193" max="6193" width="11.625" style="3"/>
    <col min="6194" max="6194" width="13.125" style="3" customWidth="1"/>
    <col min="6195" max="6195" width="11.625" style="3"/>
    <col min="6196" max="6196" width="12.75" style="3" customWidth="1"/>
    <col min="6197" max="6197" width="12.125" style="3" customWidth="1"/>
    <col min="6198" max="6198" width="18.375" style="3" customWidth="1"/>
    <col min="6199" max="6199" width="15.5" style="3" customWidth="1"/>
    <col min="6200" max="6200" width="15.875" style="3" customWidth="1"/>
    <col min="6201" max="6398" width="11.625" style="3"/>
    <col min="6399" max="6399" width="12.25" style="3" customWidth="1"/>
    <col min="6400" max="6400" width="4.125" style="3" customWidth="1"/>
    <col min="6401" max="6404" width="8.375" style="3" customWidth="1"/>
    <col min="6405" max="6405" width="5.875" style="3" customWidth="1"/>
    <col min="6406" max="6415" width="8.375" style="3" customWidth="1"/>
    <col min="6416" max="6416" width="6.625" style="3" customWidth="1"/>
    <col min="6417" max="6417" width="5.25" style="3" customWidth="1"/>
    <col min="6418" max="6420" width="8.375" style="3" customWidth="1"/>
    <col min="6421" max="6421" width="5.5" style="3" customWidth="1"/>
    <col min="6422" max="6446" width="6.375" style="3" customWidth="1"/>
    <col min="6447" max="6447" width="4" style="3" customWidth="1"/>
    <col min="6448" max="6448" width="3" style="3" customWidth="1"/>
    <col min="6449" max="6449" width="11.625" style="3"/>
    <col min="6450" max="6450" width="13.125" style="3" customWidth="1"/>
    <col min="6451" max="6451" width="11.625" style="3"/>
    <col min="6452" max="6452" width="12.75" style="3" customWidth="1"/>
    <col min="6453" max="6453" width="12.125" style="3" customWidth="1"/>
    <col min="6454" max="6454" width="18.375" style="3" customWidth="1"/>
    <col min="6455" max="6455" width="15.5" style="3" customWidth="1"/>
    <col min="6456" max="6456" width="15.875" style="3" customWidth="1"/>
    <col min="6457" max="6654" width="11.625" style="3"/>
    <col min="6655" max="6655" width="12.25" style="3" customWidth="1"/>
    <col min="6656" max="6656" width="4.125" style="3" customWidth="1"/>
    <col min="6657" max="6660" width="8.375" style="3" customWidth="1"/>
    <col min="6661" max="6661" width="5.875" style="3" customWidth="1"/>
    <col min="6662" max="6671" width="8.375" style="3" customWidth="1"/>
    <col min="6672" max="6672" width="6.625" style="3" customWidth="1"/>
    <col min="6673" max="6673" width="5.25" style="3" customWidth="1"/>
    <col min="6674" max="6676" width="8.375" style="3" customWidth="1"/>
    <col min="6677" max="6677" width="5.5" style="3" customWidth="1"/>
    <col min="6678" max="6702" width="6.375" style="3" customWidth="1"/>
    <col min="6703" max="6703" width="4" style="3" customWidth="1"/>
    <col min="6704" max="6704" width="3" style="3" customWidth="1"/>
    <col min="6705" max="6705" width="11.625" style="3"/>
    <col min="6706" max="6706" width="13.125" style="3" customWidth="1"/>
    <col min="6707" max="6707" width="11.625" style="3"/>
    <col min="6708" max="6708" width="12.75" style="3" customWidth="1"/>
    <col min="6709" max="6709" width="12.125" style="3" customWidth="1"/>
    <col min="6710" max="6710" width="18.375" style="3" customWidth="1"/>
    <col min="6711" max="6711" width="15.5" style="3" customWidth="1"/>
    <col min="6712" max="6712" width="15.875" style="3" customWidth="1"/>
    <col min="6713" max="6910" width="11.625" style="3"/>
    <col min="6911" max="6911" width="12.25" style="3" customWidth="1"/>
    <col min="6912" max="6912" width="4.125" style="3" customWidth="1"/>
    <col min="6913" max="6916" width="8.375" style="3" customWidth="1"/>
    <col min="6917" max="6917" width="5.875" style="3" customWidth="1"/>
    <col min="6918" max="6927" width="8.375" style="3" customWidth="1"/>
    <col min="6928" max="6928" width="6.625" style="3" customWidth="1"/>
    <col min="6929" max="6929" width="5.25" style="3" customWidth="1"/>
    <col min="6930" max="6932" width="8.375" style="3" customWidth="1"/>
    <col min="6933" max="6933" width="5.5" style="3" customWidth="1"/>
    <col min="6934" max="6958" width="6.375" style="3" customWidth="1"/>
    <col min="6959" max="6959" width="4" style="3" customWidth="1"/>
    <col min="6960" max="6960" width="3" style="3" customWidth="1"/>
    <col min="6961" max="6961" width="11.625" style="3"/>
    <col min="6962" max="6962" width="13.125" style="3" customWidth="1"/>
    <col min="6963" max="6963" width="11.625" style="3"/>
    <col min="6964" max="6964" width="12.75" style="3" customWidth="1"/>
    <col min="6965" max="6965" width="12.125" style="3" customWidth="1"/>
    <col min="6966" max="6966" width="18.375" style="3" customWidth="1"/>
    <col min="6967" max="6967" width="15.5" style="3" customWidth="1"/>
    <col min="6968" max="6968" width="15.875" style="3" customWidth="1"/>
    <col min="6969" max="7166" width="11.625" style="3"/>
    <col min="7167" max="7167" width="12.25" style="3" customWidth="1"/>
    <col min="7168" max="7168" width="4.125" style="3" customWidth="1"/>
    <col min="7169" max="7172" width="8.375" style="3" customWidth="1"/>
    <col min="7173" max="7173" width="5.875" style="3" customWidth="1"/>
    <col min="7174" max="7183" width="8.375" style="3" customWidth="1"/>
    <col min="7184" max="7184" width="6.625" style="3" customWidth="1"/>
    <col min="7185" max="7185" width="5.25" style="3" customWidth="1"/>
    <col min="7186" max="7188" width="8.375" style="3" customWidth="1"/>
    <col min="7189" max="7189" width="5.5" style="3" customWidth="1"/>
    <col min="7190" max="7214" width="6.375" style="3" customWidth="1"/>
    <col min="7215" max="7215" width="4" style="3" customWidth="1"/>
    <col min="7216" max="7216" width="3" style="3" customWidth="1"/>
    <col min="7217" max="7217" width="11.625" style="3"/>
    <col min="7218" max="7218" width="13.125" style="3" customWidth="1"/>
    <col min="7219" max="7219" width="11.625" style="3"/>
    <col min="7220" max="7220" width="12.75" style="3" customWidth="1"/>
    <col min="7221" max="7221" width="12.125" style="3" customWidth="1"/>
    <col min="7222" max="7222" width="18.375" style="3" customWidth="1"/>
    <col min="7223" max="7223" width="15.5" style="3" customWidth="1"/>
    <col min="7224" max="7224" width="15.875" style="3" customWidth="1"/>
    <col min="7225" max="7422" width="11.625" style="3"/>
    <col min="7423" max="7423" width="12.25" style="3" customWidth="1"/>
    <col min="7424" max="7424" width="4.125" style="3" customWidth="1"/>
    <col min="7425" max="7428" width="8.375" style="3" customWidth="1"/>
    <col min="7429" max="7429" width="5.875" style="3" customWidth="1"/>
    <col min="7430" max="7439" width="8.375" style="3" customWidth="1"/>
    <col min="7440" max="7440" width="6.625" style="3" customWidth="1"/>
    <col min="7441" max="7441" width="5.25" style="3" customWidth="1"/>
    <col min="7442" max="7444" width="8.375" style="3" customWidth="1"/>
    <col min="7445" max="7445" width="5.5" style="3" customWidth="1"/>
    <col min="7446" max="7470" width="6.375" style="3" customWidth="1"/>
    <col min="7471" max="7471" width="4" style="3" customWidth="1"/>
    <col min="7472" max="7472" width="3" style="3" customWidth="1"/>
    <col min="7473" max="7473" width="11.625" style="3"/>
    <col min="7474" max="7474" width="13.125" style="3" customWidth="1"/>
    <col min="7475" max="7475" width="11.625" style="3"/>
    <col min="7476" max="7476" width="12.75" style="3" customWidth="1"/>
    <col min="7477" max="7477" width="12.125" style="3" customWidth="1"/>
    <col min="7478" max="7478" width="18.375" style="3" customWidth="1"/>
    <col min="7479" max="7479" width="15.5" style="3" customWidth="1"/>
    <col min="7480" max="7480" width="15.875" style="3" customWidth="1"/>
    <col min="7481" max="7678" width="11.625" style="3"/>
    <col min="7679" max="7679" width="12.25" style="3" customWidth="1"/>
    <col min="7680" max="7680" width="4.125" style="3" customWidth="1"/>
    <col min="7681" max="7684" width="8.375" style="3" customWidth="1"/>
    <col min="7685" max="7685" width="5.875" style="3" customWidth="1"/>
    <col min="7686" max="7695" width="8.375" style="3" customWidth="1"/>
    <col min="7696" max="7696" width="6.625" style="3" customWidth="1"/>
    <col min="7697" max="7697" width="5.25" style="3" customWidth="1"/>
    <col min="7698" max="7700" width="8.375" style="3" customWidth="1"/>
    <col min="7701" max="7701" width="5.5" style="3" customWidth="1"/>
    <col min="7702" max="7726" width="6.375" style="3" customWidth="1"/>
    <col min="7727" max="7727" width="4" style="3" customWidth="1"/>
    <col min="7728" max="7728" width="3" style="3" customWidth="1"/>
    <col min="7729" max="7729" width="11.625" style="3"/>
    <col min="7730" max="7730" width="13.125" style="3" customWidth="1"/>
    <col min="7731" max="7731" width="11.625" style="3"/>
    <col min="7732" max="7732" width="12.75" style="3" customWidth="1"/>
    <col min="7733" max="7733" width="12.125" style="3" customWidth="1"/>
    <col min="7734" max="7734" width="18.375" style="3" customWidth="1"/>
    <col min="7735" max="7735" width="15.5" style="3" customWidth="1"/>
    <col min="7736" max="7736" width="15.875" style="3" customWidth="1"/>
    <col min="7737" max="7934" width="11.625" style="3"/>
    <col min="7935" max="7935" width="12.25" style="3" customWidth="1"/>
    <col min="7936" max="7936" width="4.125" style="3" customWidth="1"/>
    <col min="7937" max="7940" width="8.375" style="3" customWidth="1"/>
    <col min="7941" max="7941" width="5.875" style="3" customWidth="1"/>
    <col min="7942" max="7951" width="8.375" style="3" customWidth="1"/>
    <col min="7952" max="7952" width="6.625" style="3" customWidth="1"/>
    <col min="7953" max="7953" width="5.25" style="3" customWidth="1"/>
    <col min="7954" max="7956" width="8.375" style="3" customWidth="1"/>
    <col min="7957" max="7957" width="5.5" style="3" customWidth="1"/>
    <col min="7958" max="7982" width="6.375" style="3" customWidth="1"/>
    <col min="7983" max="7983" width="4" style="3" customWidth="1"/>
    <col min="7984" max="7984" width="3" style="3" customWidth="1"/>
    <col min="7985" max="7985" width="11.625" style="3"/>
    <col min="7986" max="7986" width="13.125" style="3" customWidth="1"/>
    <col min="7987" max="7987" width="11.625" style="3"/>
    <col min="7988" max="7988" width="12.75" style="3" customWidth="1"/>
    <col min="7989" max="7989" width="12.125" style="3" customWidth="1"/>
    <col min="7990" max="7990" width="18.375" style="3" customWidth="1"/>
    <col min="7991" max="7991" width="15.5" style="3" customWidth="1"/>
    <col min="7992" max="7992" width="15.875" style="3" customWidth="1"/>
    <col min="7993" max="8190" width="11.625" style="3"/>
    <col min="8191" max="8191" width="12.25" style="3" customWidth="1"/>
    <col min="8192" max="8192" width="4.125" style="3" customWidth="1"/>
    <col min="8193" max="8196" width="8.375" style="3" customWidth="1"/>
    <col min="8197" max="8197" width="5.875" style="3" customWidth="1"/>
    <col min="8198" max="8207" width="8.375" style="3" customWidth="1"/>
    <col min="8208" max="8208" width="6.625" style="3" customWidth="1"/>
    <col min="8209" max="8209" width="5.25" style="3" customWidth="1"/>
    <col min="8210" max="8212" width="8.375" style="3" customWidth="1"/>
    <col min="8213" max="8213" width="5.5" style="3" customWidth="1"/>
    <col min="8214" max="8238" width="6.375" style="3" customWidth="1"/>
    <col min="8239" max="8239" width="4" style="3" customWidth="1"/>
    <col min="8240" max="8240" width="3" style="3" customWidth="1"/>
    <col min="8241" max="8241" width="11.625" style="3"/>
    <col min="8242" max="8242" width="13.125" style="3" customWidth="1"/>
    <col min="8243" max="8243" width="11.625" style="3"/>
    <col min="8244" max="8244" width="12.75" style="3" customWidth="1"/>
    <col min="8245" max="8245" width="12.125" style="3" customWidth="1"/>
    <col min="8246" max="8246" width="18.375" style="3" customWidth="1"/>
    <col min="8247" max="8247" width="15.5" style="3" customWidth="1"/>
    <col min="8248" max="8248" width="15.875" style="3" customWidth="1"/>
    <col min="8249" max="8446" width="11.625" style="3"/>
    <col min="8447" max="8447" width="12.25" style="3" customWidth="1"/>
    <col min="8448" max="8448" width="4.125" style="3" customWidth="1"/>
    <col min="8449" max="8452" width="8.375" style="3" customWidth="1"/>
    <col min="8453" max="8453" width="5.875" style="3" customWidth="1"/>
    <col min="8454" max="8463" width="8.375" style="3" customWidth="1"/>
    <col min="8464" max="8464" width="6.625" style="3" customWidth="1"/>
    <col min="8465" max="8465" width="5.25" style="3" customWidth="1"/>
    <col min="8466" max="8468" width="8.375" style="3" customWidth="1"/>
    <col min="8469" max="8469" width="5.5" style="3" customWidth="1"/>
    <col min="8470" max="8494" width="6.375" style="3" customWidth="1"/>
    <col min="8495" max="8495" width="4" style="3" customWidth="1"/>
    <col min="8496" max="8496" width="3" style="3" customWidth="1"/>
    <col min="8497" max="8497" width="11.625" style="3"/>
    <col min="8498" max="8498" width="13.125" style="3" customWidth="1"/>
    <col min="8499" max="8499" width="11.625" style="3"/>
    <col min="8500" max="8500" width="12.75" style="3" customWidth="1"/>
    <col min="8501" max="8501" width="12.125" style="3" customWidth="1"/>
    <col min="8502" max="8502" width="18.375" style="3" customWidth="1"/>
    <col min="8503" max="8503" width="15.5" style="3" customWidth="1"/>
    <col min="8504" max="8504" width="15.875" style="3" customWidth="1"/>
    <col min="8505" max="8702" width="11.625" style="3"/>
    <col min="8703" max="8703" width="12.25" style="3" customWidth="1"/>
    <col min="8704" max="8704" width="4.125" style="3" customWidth="1"/>
    <col min="8705" max="8708" width="8.375" style="3" customWidth="1"/>
    <col min="8709" max="8709" width="5.875" style="3" customWidth="1"/>
    <col min="8710" max="8719" width="8.375" style="3" customWidth="1"/>
    <col min="8720" max="8720" width="6.625" style="3" customWidth="1"/>
    <col min="8721" max="8721" width="5.25" style="3" customWidth="1"/>
    <col min="8722" max="8724" width="8.375" style="3" customWidth="1"/>
    <col min="8725" max="8725" width="5.5" style="3" customWidth="1"/>
    <col min="8726" max="8750" width="6.375" style="3" customWidth="1"/>
    <col min="8751" max="8751" width="4" style="3" customWidth="1"/>
    <col min="8752" max="8752" width="3" style="3" customWidth="1"/>
    <col min="8753" max="8753" width="11.625" style="3"/>
    <col min="8754" max="8754" width="13.125" style="3" customWidth="1"/>
    <col min="8755" max="8755" width="11.625" style="3"/>
    <col min="8756" max="8756" width="12.75" style="3" customWidth="1"/>
    <col min="8757" max="8757" width="12.125" style="3" customWidth="1"/>
    <col min="8758" max="8758" width="18.375" style="3" customWidth="1"/>
    <col min="8759" max="8759" width="15.5" style="3" customWidth="1"/>
    <col min="8760" max="8760" width="15.875" style="3" customWidth="1"/>
    <col min="8761" max="8958" width="11.625" style="3"/>
    <col min="8959" max="8959" width="12.25" style="3" customWidth="1"/>
    <col min="8960" max="8960" width="4.125" style="3" customWidth="1"/>
    <col min="8961" max="8964" width="8.375" style="3" customWidth="1"/>
    <col min="8965" max="8965" width="5.875" style="3" customWidth="1"/>
    <col min="8966" max="8975" width="8.375" style="3" customWidth="1"/>
    <col min="8976" max="8976" width="6.625" style="3" customWidth="1"/>
    <col min="8977" max="8977" width="5.25" style="3" customWidth="1"/>
    <col min="8978" max="8980" width="8.375" style="3" customWidth="1"/>
    <col min="8981" max="8981" width="5.5" style="3" customWidth="1"/>
    <col min="8982" max="9006" width="6.375" style="3" customWidth="1"/>
    <col min="9007" max="9007" width="4" style="3" customWidth="1"/>
    <col min="9008" max="9008" width="3" style="3" customWidth="1"/>
    <col min="9009" max="9009" width="11.625" style="3"/>
    <col min="9010" max="9010" width="13.125" style="3" customWidth="1"/>
    <col min="9011" max="9011" width="11.625" style="3"/>
    <col min="9012" max="9012" width="12.75" style="3" customWidth="1"/>
    <col min="9013" max="9013" width="12.125" style="3" customWidth="1"/>
    <col min="9014" max="9014" width="18.375" style="3" customWidth="1"/>
    <col min="9015" max="9015" width="15.5" style="3" customWidth="1"/>
    <col min="9016" max="9016" width="15.875" style="3" customWidth="1"/>
    <col min="9017" max="9214" width="11.625" style="3"/>
    <col min="9215" max="9215" width="12.25" style="3" customWidth="1"/>
    <col min="9216" max="9216" width="4.125" style="3" customWidth="1"/>
    <col min="9217" max="9220" width="8.375" style="3" customWidth="1"/>
    <col min="9221" max="9221" width="5.875" style="3" customWidth="1"/>
    <col min="9222" max="9231" width="8.375" style="3" customWidth="1"/>
    <col min="9232" max="9232" width="6.625" style="3" customWidth="1"/>
    <col min="9233" max="9233" width="5.25" style="3" customWidth="1"/>
    <col min="9234" max="9236" width="8.375" style="3" customWidth="1"/>
    <col min="9237" max="9237" width="5.5" style="3" customWidth="1"/>
    <col min="9238" max="9262" width="6.375" style="3" customWidth="1"/>
    <col min="9263" max="9263" width="4" style="3" customWidth="1"/>
    <col min="9264" max="9264" width="3" style="3" customWidth="1"/>
    <col min="9265" max="9265" width="11.625" style="3"/>
    <col min="9266" max="9266" width="13.125" style="3" customWidth="1"/>
    <col min="9267" max="9267" width="11.625" style="3"/>
    <col min="9268" max="9268" width="12.75" style="3" customWidth="1"/>
    <col min="9269" max="9269" width="12.125" style="3" customWidth="1"/>
    <col min="9270" max="9270" width="18.375" style="3" customWidth="1"/>
    <col min="9271" max="9271" width="15.5" style="3" customWidth="1"/>
    <col min="9272" max="9272" width="15.875" style="3" customWidth="1"/>
    <col min="9273" max="9470" width="11.625" style="3"/>
    <col min="9471" max="9471" width="12.25" style="3" customWidth="1"/>
    <col min="9472" max="9472" width="4.125" style="3" customWidth="1"/>
    <col min="9473" max="9476" width="8.375" style="3" customWidth="1"/>
    <col min="9477" max="9477" width="5.875" style="3" customWidth="1"/>
    <col min="9478" max="9487" width="8.375" style="3" customWidth="1"/>
    <col min="9488" max="9488" width="6.625" style="3" customWidth="1"/>
    <col min="9489" max="9489" width="5.25" style="3" customWidth="1"/>
    <col min="9490" max="9492" width="8.375" style="3" customWidth="1"/>
    <col min="9493" max="9493" width="5.5" style="3" customWidth="1"/>
    <col min="9494" max="9518" width="6.375" style="3" customWidth="1"/>
    <col min="9519" max="9519" width="4" style="3" customWidth="1"/>
    <col min="9520" max="9520" width="3" style="3" customWidth="1"/>
    <col min="9521" max="9521" width="11.625" style="3"/>
    <col min="9522" max="9522" width="13.125" style="3" customWidth="1"/>
    <col min="9523" max="9523" width="11.625" style="3"/>
    <col min="9524" max="9524" width="12.75" style="3" customWidth="1"/>
    <col min="9525" max="9525" width="12.125" style="3" customWidth="1"/>
    <col min="9526" max="9526" width="18.375" style="3" customWidth="1"/>
    <col min="9527" max="9527" width="15.5" style="3" customWidth="1"/>
    <col min="9528" max="9528" width="15.875" style="3" customWidth="1"/>
    <col min="9529" max="9726" width="11.625" style="3"/>
    <col min="9727" max="9727" width="12.25" style="3" customWidth="1"/>
    <col min="9728" max="9728" width="4.125" style="3" customWidth="1"/>
    <col min="9729" max="9732" width="8.375" style="3" customWidth="1"/>
    <col min="9733" max="9733" width="5.875" style="3" customWidth="1"/>
    <col min="9734" max="9743" width="8.375" style="3" customWidth="1"/>
    <col min="9744" max="9744" width="6.625" style="3" customWidth="1"/>
    <col min="9745" max="9745" width="5.25" style="3" customWidth="1"/>
    <col min="9746" max="9748" width="8.375" style="3" customWidth="1"/>
    <col min="9749" max="9749" width="5.5" style="3" customWidth="1"/>
    <col min="9750" max="9774" width="6.375" style="3" customWidth="1"/>
    <col min="9775" max="9775" width="4" style="3" customWidth="1"/>
    <col min="9776" max="9776" width="3" style="3" customWidth="1"/>
    <col min="9777" max="9777" width="11.625" style="3"/>
    <col min="9778" max="9778" width="13.125" style="3" customWidth="1"/>
    <col min="9779" max="9779" width="11.625" style="3"/>
    <col min="9780" max="9780" width="12.75" style="3" customWidth="1"/>
    <col min="9781" max="9781" width="12.125" style="3" customWidth="1"/>
    <col min="9782" max="9782" width="18.375" style="3" customWidth="1"/>
    <col min="9783" max="9783" width="15.5" style="3" customWidth="1"/>
    <col min="9784" max="9784" width="15.875" style="3" customWidth="1"/>
    <col min="9785" max="9982" width="11.625" style="3"/>
    <col min="9983" max="9983" width="12.25" style="3" customWidth="1"/>
    <col min="9984" max="9984" width="4.125" style="3" customWidth="1"/>
    <col min="9985" max="9988" width="8.375" style="3" customWidth="1"/>
    <col min="9989" max="9989" width="5.875" style="3" customWidth="1"/>
    <col min="9990" max="9999" width="8.375" style="3" customWidth="1"/>
    <col min="10000" max="10000" width="6.625" style="3" customWidth="1"/>
    <col min="10001" max="10001" width="5.25" style="3" customWidth="1"/>
    <col min="10002" max="10004" width="8.375" style="3" customWidth="1"/>
    <col min="10005" max="10005" width="5.5" style="3" customWidth="1"/>
    <col min="10006" max="10030" width="6.375" style="3" customWidth="1"/>
    <col min="10031" max="10031" width="4" style="3" customWidth="1"/>
    <col min="10032" max="10032" width="3" style="3" customWidth="1"/>
    <col min="10033" max="10033" width="11.625" style="3"/>
    <col min="10034" max="10034" width="13.125" style="3" customWidth="1"/>
    <col min="10035" max="10035" width="11.625" style="3"/>
    <col min="10036" max="10036" width="12.75" style="3" customWidth="1"/>
    <col min="10037" max="10037" width="12.125" style="3" customWidth="1"/>
    <col min="10038" max="10038" width="18.375" style="3" customWidth="1"/>
    <col min="10039" max="10039" width="15.5" style="3" customWidth="1"/>
    <col min="10040" max="10040" width="15.875" style="3" customWidth="1"/>
    <col min="10041" max="10238" width="11.625" style="3"/>
    <col min="10239" max="10239" width="12.25" style="3" customWidth="1"/>
    <col min="10240" max="10240" width="4.125" style="3" customWidth="1"/>
    <col min="10241" max="10244" width="8.375" style="3" customWidth="1"/>
    <col min="10245" max="10245" width="5.875" style="3" customWidth="1"/>
    <col min="10246" max="10255" width="8.375" style="3" customWidth="1"/>
    <col min="10256" max="10256" width="6.625" style="3" customWidth="1"/>
    <col min="10257" max="10257" width="5.25" style="3" customWidth="1"/>
    <col min="10258" max="10260" width="8.375" style="3" customWidth="1"/>
    <col min="10261" max="10261" width="5.5" style="3" customWidth="1"/>
    <col min="10262" max="10286" width="6.375" style="3" customWidth="1"/>
    <col min="10287" max="10287" width="4" style="3" customWidth="1"/>
    <col min="10288" max="10288" width="3" style="3" customWidth="1"/>
    <col min="10289" max="10289" width="11.625" style="3"/>
    <col min="10290" max="10290" width="13.125" style="3" customWidth="1"/>
    <col min="10291" max="10291" width="11.625" style="3"/>
    <col min="10292" max="10292" width="12.75" style="3" customWidth="1"/>
    <col min="10293" max="10293" width="12.125" style="3" customWidth="1"/>
    <col min="10294" max="10294" width="18.375" style="3" customWidth="1"/>
    <col min="10295" max="10295" width="15.5" style="3" customWidth="1"/>
    <col min="10296" max="10296" width="15.875" style="3" customWidth="1"/>
    <col min="10297" max="10494" width="11.625" style="3"/>
    <col min="10495" max="10495" width="12.25" style="3" customWidth="1"/>
    <col min="10496" max="10496" width="4.125" style="3" customWidth="1"/>
    <col min="10497" max="10500" width="8.375" style="3" customWidth="1"/>
    <col min="10501" max="10501" width="5.875" style="3" customWidth="1"/>
    <col min="10502" max="10511" width="8.375" style="3" customWidth="1"/>
    <col min="10512" max="10512" width="6.625" style="3" customWidth="1"/>
    <col min="10513" max="10513" width="5.25" style="3" customWidth="1"/>
    <col min="10514" max="10516" width="8.375" style="3" customWidth="1"/>
    <col min="10517" max="10517" width="5.5" style="3" customWidth="1"/>
    <col min="10518" max="10542" width="6.375" style="3" customWidth="1"/>
    <col min="10543" max="10543" width="4" style="3" customWidth="1"/>
    <col min="10544" max="10544" width="3" style="3" customWidth="1"/>
    <col min="10545" max="10545" width="11.625" style="3"/>
    <col min="10546" max="10546" width="13.125" style="3" customWidth="1"/>
    <col min="10547" max="10547" width="11.625" style="3"/>
    <col min="10548" max="10548" width="12.75" style="3" customWidth="1"/>
    <col min="10549" max="10549" width="12.125" style="3" customWidth="1"/>
    <col min="10550" max="10550" width="18.375" style="3" customWidth="1"/>
    <col min="10551" max="10551" width="15.5" style="3" customWidth="1"/>
    <col min="10552" max="10552" width="15.875" style="3" customWidth="1"/>
    <col min="10553" max="10750" width="11.625" style="3"/>
    <col min="10751" max="10751" width="12.25" style="3" customWidth="1"/>
    <col min="10752" max="10752" width="4.125" style="3" customWidth="1"/>
    <col min="10753" max="10756" width="8.375" style="3" customWidth="1"/>
    <col min="10757" max="10757" width="5.875" style="3" customWidth="1"/>
    <col min="10758" max="10767" width="8.375" style="3" customWidth="1"/>
    <col min="10768" max="10768" width="6.625" style="3" customWidth="1"/>
    <col min="10769" max="10769" width="5.25" style="3" customWidth="1"/>
    <col min="10770" max="10772" width="8.375" style="3" customWidth="1"/>
    <col min="10773" max="10773" width="5.5" style="3" customWidth="1"/>
    <col min="10774" max="10798" width="6.375" style="3" customWidth="1"/>
    <col min="10799" max="10799" width="4" style="3" customWidth="1"/>
    <col min="10800" max="10800" width="3" style="3" customWidth="1"/>
    <col min="10801" max="10801" width="11.625" style="3"/>
    <col min="10802" max="10802" width="13.125" style="3" customWidth="1"/>
    <col min="10803" max="10803" width="11.625" style="3"/>
    <col min="10804" max="10804" width="12.75" style="3" customWidth="1"/>
    <col min="10805" max="10805" width="12.125" style="3" customWidth="1"/>
    <col min="10806" max="10806" width="18.375" style="3" customWidth="1"/>
    <col min="10807" max="10807" width="15.5" style="3" customWidth="1"/>
    <col min="10808" max="10808" width="15.875" style="3" customWidth="1"/>
    <col min="10809" max="11006" width="11.625" style="3"/>
    <col min="11007" max="11007" width="12.25" style="3" customWidth="1"/>
    <col min="11008" max="11008" width="4.125" style="3" customWidth="1"/>
    <col min="11009" max="11012" width="8.375" style="3" customWidth="1"/>
    <col min="11013" max="11013" width="5.875" style="3" customWidth="1"/>
    <col min="11014" max="11023" width="8.375" style="3" customWidth="1"/>
    <col min="11024" max="11024" width="6.625" style="3" customWidth="1"/>
    <col min="11025" max="11025" width="5.25" style="3" customWidth="1"/>
    <col min="11026" max="11028" width="8.375" style="3" customWidth="1"/>
    <col min="11029" max="11029" width="5.5" style="3" customWidth="1"/>
    <col min="11030" max="11054" width="6.375" style="3" customWidth="1"/>
    <col min="11055" max="11055" width="4" style="3" customWidth="1"/>
    <col min="11056" max="11056" width="3" style="3" customWidth="1"/>
    <col min="11057" max="11057" width="11.625" style="3"/>
    <col min="11058" max="11058" width="13.125" style="3" customWidth="1"/>
    <col min="11059" max="11059" width="11.625" style="3"/>
    <col min="11060" max="11060" width="12.75" style="3" customWidth="1"/>
    <col min="11061" max="11061" width="12.125" style="3" customWidth="1"/>
    <col min="11062" max="11062" width="18.375" style="3" customWidth="1"/>
    <col min="11063" max="11063" width="15.5" style="3" customWidth="1"/>
    <col min="11064" max="11064" width="15.875" style="3" customWidth="1"/>
    <col min="11065" max="11262" width="11.625" style="3"/>
    <col min="11263" max="11263" width="12.25" style="3" customWidth="1"/>
    <col min="11264" max="11264" width="4.125" style="3" customWidth="1"/>
    <col min="11265" max="11268" width="8.375" style="3" customWidth="1"/>
    <col min="11269" max="11269" width="5.875" style="3" customWidth="1"/>
    <col min="11270" max="11279" width="8.375" style="3" customWidth="1"/>
    <col min="11280" max="11280" width="6.625" style="3" customWidth="1"/>
    <col min="11281" max="11281" width="5.25" style="3" customWidth="1"/>
    <col min="11282" max="11284" width="8.375" style="3" customWidth="1"/>
    <col min="11285" max="11285" width="5.5" style="3" customWidth="1"/>
    <col min="11286" max="11310" width="6.375" style="3" customWidth="1"/>
    <col min="11311" max="11311" width="4" style="3" customWidth="1"/>
    <col min="11312" max="11312" width="3" style="3" customWidth="1"/>
    <col min="11313" max="11313" width="11.625" style="3"/>
    <col min="11314" max="11314" width="13.125" style="3" customWidth="1"/>
    <col min="11315" max="11315" width="11.625" style="3"/>
    <col min="11316" max="11316" width="12.75" style="3" customWidth="1"/>
    <col min="11317" max="11317" width="12.125" style="3" customWidth="1"/>
    <col min="11318" max="11318" width="18.375" style="3" customWidth="1"/>
    <col min="11319" max="11319" width="15.5" style="3" customWidth="1"/>
    <col min="11320" max="11320" width="15.875" style="3" customWidth="1"/>
    <col min="11321" max="11518" width="11.625" style="3"/>
    <col min="11519" max="11519" width="12.25" style="3" customWidth="1"/>
    <col min="11520" max="11520" width="4.125" style="3" customWidth="1"/>
    <col min="11521" max="11524" width="8.375" style="3" customWidth="1"/>
    <col min="11525" max="11525" width="5.875" style="3" customWidth="1"/>
    <col min="11526" max="11535" width="8.375" style="3" customWidth="1"/>
    <col min="11536" max="11536" width="6.625" style="3" customWidth="1"/>
    <col min="11537" max="11537" width="5.25" style="3" customWidth="1"/>
    <col min="11538" max="11540" width="8.375" style="3" customWidth="1"/>
    <col min="11541" max="11541" width="5.5" style="3" customWidth="1"/>
    <col min="11542" max="11566" width="6.375" style="3" customWidth="1"/>
    <col min="11567" max="11567" width="4" style="3" customWidth="1"/>
    <col min="11568" max="11568" width="3" style="3" customWidth="1"/>
    <col min="11569" max="11569" width="11.625" style="3"/>
    <col min="11570" max="11570" width="13.125" style="3" customWidth="1"/>
    <col min="11571" max="11571" width="11.625" style="3"/>
    <col min="11572" max="11572" width="12.75" style="3" customWidth="1"/>
    <col min="11573" max="11573" width="12.125" style="3" customWidth="1"/>
    <col min="11574" max="11574" width="18.375" style="3" customWidth="1"/>
    <col min="11575" max="11575" width="15.5" style="3" customWidth="1"/>
    <col min="11576" max="11576" width="15.875" style="3" customWidth="1"/>
    <col min="11577" max="11774" width="11.625" style="3"/>
    <col min="11775" max="11775" width="12.25" style="3" customWidth="1"/>
    <col min="11776" max="11776" width="4.125" style="3" customWidth="1"/>
    <col min="11777" max="11780" width="8.375" style="3" customWidth="1"/>
    <col min="11781" max="11781" width="5.875" style="3" customWidth="1"/>
    <col min="11782" max="11791" width="8.375" style="3" customWidth="1"/>
    <col min="11792" max="11792" width="6.625" style="3" customWidth="1"/>
    <col min="11793" max="11793" width="5.25" style="3" customWidth="1"/>
    <col min="11794" max="11796" width="8.375" style="3" customWidth="1"/>
    <col min="11797" max="11797" width="5.5" style="3" customWidth="1"/>
    <col min="11798" max="11822" width="6.375" style="3" customWidth="1"/>
    <col min="11823" max="11823" width="4" style="3" customWidth="1"/>
    <col min="11824" max="11824" width="3" style="3" customWidth="1"/>
    <col min="11825" max="11825" width="11.625" style="3"/>
    <col min="11826" max="11826" width="13.125" style="3" customWidth="1"/>
    <col min="11827" max="11827" width="11.625" style="3"/>
    <col min="11828" max="11828" width="12.75" style="3" customWidth="1"/>
    <col min="11829" max="11829" width="12.125" style="3" customWidth="1"/>
    <col min="11830" max="11830" width="18.375" style="3" customWidth="1"/>
    <col min="11831" max="11831" width="15.5" style="3" customWidth="1"/>
    <col min="11832" max="11832" width="15.875" style="3" customWidth="1"/>
    <col min="11833" max="12030" width="11.625" style="3"/>
    <col min="12031" max="12031" width="12.25" style="3" customWidth="1"/>
    <col min="12032" max="12032" width="4.125" style="3" customWidth="1"/>
    <col min="12033" max="12036" width="8.375" style="3" customWidth="1"/>
    <col min="12037" max="12037" width="5.875" style="3" customWidth="1"/>
    <col min="12038" max="12047" width="8.375" style="3" customWidth="1"/>
    <col min="12048" max="12048" width="6.625" style="3" customWidth="1"/>
    <col min="12049" max="12049" width="5.25" style="3" customWidth="1"/>
    <col min="12050" max="12052" width="8.375" style="3" customWidth="1"/>
    <col min="12053" max="12053" width="5.5" style="3" customWidth="1"/>
    <col min="12054" max="12078" width="6.375" style="3" customWidth="1"/>
    <col min="12079" max="12079" width="4" style="3" customWidth="1"/>
    <col min="12080" max="12080" width="3" style="3" customWidth="1"/>
    <col min="12081" max="12081" width="11.625" style="3"/>
    <col min="12082" max="12082" width="13.125" style="3" customWidth="1"/>
    <col min="12083" max="12083" width="11.625" style="3"/>
    <col min="12084" max="12084" width="12.75" style="3" customWidth="1"/>
    <col min="12085" max="12085" width="12.125" style="3" customWidth="1"/>
    <col min="12086" max="12086" width="18.375" style="3" customWidth="1"/>
    <col min="12087" max="12087" width="15.5" style="3" customWidth="1"/>
    <col min="12088" max="12088" width="15.875" style="3" customWidth="1"/>
    <col min="12089" max="12286" width="11.625" style="3"/>
    <col min="12287" max="12287" width="12.25" style="3" customWidth="1"/>
    <col min="12288" max="12288" width="4.125" style="3" customWidth="1"/>
    <col min="12289" max="12292" width="8.375" style="3" customWidth="1"/>
    <col min="12293" max="12293" width="5.875" style="3" customWidth="1"/>
    <col min="12294" max="12303" width="8.375" style="3" customWidth="1"/>
    <col min="12304" max="12304" width="6.625" style="3" customWidth="1"/>
    <col min="12305" max="12305" width="5.25" style="3" customWidth="1"/>
    <col min="12306" max="12308" width="8.375" style="3" customWidth="1"/>
    <col min="12309" max="12309" width="5.5" style="3" customWidth="1"/>
    <col min="12310" max="12334" width="6.375" style="3" customWidth="1"/>
    <col min="12335" max="12335" width="4" style="3" customWidth="1"/>
    <col min="12336" max="12336" width="3" style="3" customWidth="1"/>
    <col min="12337" max="12337" width="11.625" style="3"/>
    <col min="12338" max="12338" width="13.125" style="3" customWidth="1"/>
    <col min="12339" max="12339" width="11.625" style="3"/>
    <col min="12340" max="12340" width="12.75" style="3" customWidth="1"/>
    <col min="12341" max="12341" width="12.125" style="3" customWidth="1"/>
    <col min="12342" max="12342" width="18.375" style="3" customWidth="1"/>
    <col min="12343" max="12343" width="15.5" style="3" customWidth="1"/>
    <col min="12344" max="12344" width="15.875" style="3" customWidth="1"/>
    <col min="12345" max="12542" width="11.625" style="3"/>
    <col min="12543" max="12543" width="12.25" style="3" customWidth="1"/>
    <col min="12544" max="12544" width="4.125" style="3" customWidth="1"/>
    <col min="12545" max="12548" width="8.375" style="3" customWidth="1"/>
    <col min="12549" max="12549" width="5.875" style="3" customWidth="1"/>
    <col min="12550" max="12559" width="8.375" style="3" customWidth="1"/>
    <col min="12560" max="12560" width="6.625" style="3" customWidth="1"/>
    <col min="12561" max="12561" width="5.25" style="3" customWidth="1"/>
    <col min="12562" max="12564" width="8.375" style="3" customWidth="1"/>
    <col min="12565" max="12565" width="5.5" style="3" customWidth="1"/>
    <col min="12566" max="12590" width="6.375" style="3" customWidth="1"/>
    <col min="12591" max="12591" width="4" style="3" customWidth="1"/>
    <col min="12592" max="12592" width="3" style="3" customWidth="1"/>
    <col min="12593" max="12593" width="11.625" style="3"/>
    <col min="12594" max="12594" width="13.125" style="3" customWidth="1"/>
    <col min="12595" max="12595" width="11.625" style="3"/>
    <col min="12596" max="12596" width="12.75" style="3" customWidth="1"/>
    <col min="12597" max="12597" width="12.125" style="3" customWidth="1"/>
    <col min="12598" max="12598" width="18.375" style="3" customWidth="1"/>
    <col min="12599" max="12599" width="15.5" style="3" customWidth="1"/>
    <col min="12600" max="12600" width="15.875" style="3" customWidth="1"/>
    <col min="12601" max="12798" width="11.625" style="3"/>
    <col min="12799" max="12799" width="12.25" style="3" customWidth="1"/>
    <col min="12800" max="12800" width="4.125" style="3" customWidth="1"/>
    <col min="12801" max="12804" width="8.375" style="3" customWidth="1"/>
    <col min="12805" max="12805" width="5.875" style="3" customWidth="1"/>
    <col min="12806" max="12815" width="8.375" style="3" customWidth="1"/>
    <col min="12816" max="12816" width="6.625" style="3" customWidth="1"/>
    <col min="12817" max="12817" width="5.25" style="3" customWidth="1"/>
    <col min="12818" max="12820" width="8.375" style="3" customWidth="1"/>
    <col min="12821" max="12821" width="5.5" style="3" customWidth="1"/>
    <col min="12822" max="12846" width="6.375" style="3" customWidth="1"/>
    <col min="12847" max="12847" width="4" style="3" customWidth="1"/>
    <col min="12848" max="12848" width="3" style="3" customWidth="1"/>
    <col min="12849" max="12849" width="11.625" style="3"/>
    <col min="12850" max="12850" width="13.125" style="3" customWidth="1"/>
    <col min="12851" max="12851" width="11.625" style="3"/>
    <col min="12852" max="12852" width="12.75" style="3" customWidth="1"/>
    <col min="12853" max="12853" width="12.125" style="3" customWidth="1"/>
    <col min="12854" max="12854" width="18.375" style="3" customWidth="1"/>
    <col min="12855" max="12855" width="15.5" style="3" customWidth="1"/>
    <col min="12856" max="12856" width="15.875" style="3" customWidth="1"/>
    <col min="12857" max="13054" width="11.625" style="3"/>
    <col min="13055" max="13055" width="12.25" style="3" customWidth="1"/>
    <col min="13056" max="13056" width="4.125" style="3" customWidth="1"/>
    <col min="13057" max="13060" width="8.375" style="3" customWidth="1"/>
    <col min="13061" max="13061" width="5.875" style="3" customWidth="1"/>
    <col min="13062" max="13071" width="8.375" style="3" customWidth="1"/>
    <col min="13072" max="13072" width="6.625" style="3" customWidth="1"/>
    <col min="13073" max="13073" width="5.25" style="3" customWidth="1"/>
    <col min="13074" max="13076" width="8.375" style="3" customWidth="1"/>
    <col min="13077" max="13077" width="5.5" style="3" customWidth="1"/>
    <col min="13078" max="13102" width="6.375" style="3" customWidth="1"/>
    <col min="13103" max="13103" width="4" style="3" customWidth="1"/>
    <col min="13104" max="13104" width="3" style="3" customWidth="1"/>
    <col min="13105" max="13105" width="11.625" style="3"/>
    <col min="13106" max="13106" width="13.125" style="3" customWidth="1"/>
    <col min="13107" max="13107" width="11.625" style="3"/>
    <col min="13108" max="13108" width="12.75" style="3" customWidth="1"/>
    <col min="13109" max="13109" width="12.125" style="3" customWidth="1"/>
    <col min="13110" max="13110" width="18.375" style="3" customWidth="1"/>
    <col min="13111" max="13111" width="15.5" style="3" customWidth="1"/>
    <col min="13112" max="13112" width="15.875" style="3" customWidth="1"/>
    <col min="13113" max="13310" width="11.625" style="3"/>
    <col min="13311" max="13311" width="12.25" style="3" customWidth="1"/>
    <col min="13312" max="13312" width="4.125" style="3" customWidth="1"/>
    <col min="13313" max="13316" width="8.375" style="3" customWidth="1"/>
    <col min="13317" max="13317" width="5.875" style="3" customWidth="1"/>
    <col min="13318" max="13327" width="8.375" style="3" customWidth="1"/>
    <col min="13328" max="13328" width="6.625" style="3" customWidth="1"/>
    <col min="13329" max="13329" width="5.25" style="3" customWidth="1"/>
    <col min="13330" max="13332" width="8.375" style="3" customWidth="1"/>
    <col min="13333" max="13333" width="5.5" style="3" customWidth="1"/>
    <col min="13334" max="13358" width="6.375" style="3" customWidth="1"/>
    <col min="13359" max="13359" width="4" style="3" customWidth="1"/>
    <col min="13360" max="13360" width="3" style="3" customWidth="1"/>
    <col min="13361" max="13361" width="11.625" style="3"/>
    <col min="13362" max="13362" width="13.125" style="3" customWidth="1"/>
    <col min="13363" max="13363" width="11.625" style="3"/>
    <col min="13364" max="13364" width="12.75" style="3" customWidth="1"/>
    <col min="13365" max="13365" width="12.125" style="3" customWidth="1"/>
    <col min="13366" max="13366" width="18.375" style="3" customWidth="1"/>
    <col min="13367" max="13367" width="15.5" style="3" customWidth="1"/>
    <col min="13368" max="13368" width="15.875" style="3" customWidth="1"/>
    <col min="13369" max="13566" width="11.625" style="3"/>
    <col min="13567" max="13567" width="12.25" style="3" customWidth="1"/>
    <col min="13568" max="13568" width="4.125" style="3" customWidth="1"/>
    <col min="13569" max="13572" width="8.375" style="3" customWidth="1"/>
    <col min="13573" max="13573" width="5.875" style="3" customWidth="1"/>
    <col min="13574" max="13583" width="8.375" style="3" customWidth="1"/>
    <col min="13584" max="13584" width="6.625" style="3" customWidth="1"/>
    <col min="13585" max="13585" width="5.25" style="3" customWidth="1"/>
    <col min="13586" max="13588" width="8.375" style="3" customWidth="1"/>
    <col min="13589" max="13589" width="5.5" style="3" customWidth="1"/>
    <col min="13590" max="13614" width="6.375" style="3" customWidth="1"/>
    <col min="13615" max="13615" width="4" style="3" customWidth="1"/>
    <col min="13616" max="13616" width="3" style="3" customWidth="1"/>
    <col min="13617" max="13617" width="11.625" style="3"/>
    <col min="13618" max="13618" width="13.125" style="3" customWidth="1"/>
    <col min="13619" max="13619" width="11.625" style="3"/>
    <col min="13620" max="13620" width="12.75" style="3" customWidth="1"/>
    <col min="13621" max="13621" width="12.125" style="3" customWidth="1"/>
    <col min="13622" max="13622" width="18.375" style="3" customWidth="1"/>
    <col min="13623" max="13623" width="15.5" style="3" customWidth="1"/>
    <col min="13624" max="13624" width="15.875" style="3" customWidth="1"/>
    <col min="13625" max="13822" width="11.625" style="3"/>
    <col min="13823" max="13823" width="12.25" style="3" customWidth="1"/>
    <col min="13824" max="13824" width="4.125" style="3" customWidth="1"/>
    <col min="13825" max="13828" width="8.375" style="3" customWidth="1"/>
    <col min="13829" max="13829" width="5.875" style="3" customWidth="1"/>
    <col min="13830" max="13839" width="8.375" style="3" customWidth="1"/>
    <col min="13840" max="13840" width="6.625" style="3" customWidth="1"/>
    <col min="13841" max="13841" width="5.25" style="3" customWidth="1"/>
    <col min="13842" max="13844" width="8.375" style="3" customWidth="1"/>
    <col min="13845" max="13845" width="5.5" style="3" customWidth="1"/>
    <col min="13846" max="13870" width="6.375" style="3" customWidth="1"/>
    <col min="13871" max="13871" width="4" style="3" customWidth="1"/>
    <col min="13872" max="13872" width="3" style="3" customWidth="1"/>
    <col min="13873" max="13873" width="11.625" style="3"/>
    <col min="13874" max="13874" width="13.125" style="3" customWidth="1"/>
    <col min="13875" max="13875" width="11.625" style="3"/>
    <col min="13876" max="13876" width="12.75" style="3" customWidth="1"/>
    <col min="13877" max="13877" width="12.125" style="3" customWidth="1"/>
    <col min="13878" max="13878" width="18.375" style="3" customWidth="1"/>
    <col min="13879" max="13879" width="15.5" style="3" customWidth="1"/>
    <col min="13880" max="13880" width="15.875" style="3" customWidth="1"/>
    <col min="13881" max="14078" width="11.625" style="3"/>
    <col min="14079" max="14079" width="12.25" style="3" customWidth="1"/>
    <col min="14080" max="14080" width="4.125" style="3" customWidth="1"/>
    <col min="14081" max="14084" width="8.375" style="3" customWidth="1"/>
    <col min="14085" max="14085" width="5.875" style="3" customWidth="1"/>
    <col min="14086" max="14095" width="8.375" style="3" customWidth="1"/>
    <col min="14096" max="14096" width="6.625" style="3" customWidth="1"/>
    <col min="14097" max="14097" width="5.25" style="3" customWidth="1"/>
    <col min="14098" max="14100" width="8.375" style="3" customWidth="1"/>
    <col min="14101" max="14101" width="5.5" style="3" customWidth="1"/>
    <col min="14102" max="14126" width="6.375" style="3" customWidth="1"/>
    <col min="14127" max="14127" width="4" style="3" customWidth="1"/>
    <col min="14128" max="14128" width="3" style="3" customWidth="1"/>
    <col min="14129" max="14129" width="11.625" style="3"/>
    <col min="14130" max="14130" width="13.125" style="3" customWidth="1"/>
    <col min="14131" max="14131" width="11.625" style="3"/>
    <col min="14132" max="14132" width="12.75" style="3" customWidth="1"/>
    <col min="14133" max="14133" width="12.125" style="3" customWidth="1"/>
    <col min="14134" max="14134" width="18.375" style="3" customWidth="1"/>
    <col min="14135" max="14135" width="15.5" style="3" customWidth="1"/>
    <col min="14136" max="14136" width="15.875" style="3" customWidth="1"/>
    <col min="14137" max="14334" width="11.625" style="3"/>
    <col min="14335" max="14335" width="12.25" style="3" customWidth="1"/>
    <col min="14336" max="14336" width="4.125" style="3" customWidth="1"/>
    <col min="14337" max="14340" width="8.375" style="3" customWidth="1"/>
    <col min="14341" max="14341" width="5.875" style="3" customWidth="1"/>
    <col min="14342" max="14351" width="8.375" style="3" customWidth="1"/>
    <col min="14352" max="14352" width="6.625" style="3" customWidth="1"/>
    <col min="14353" max="14353" width="5.25" style="3" customWidth="1"/>
    <col min="14354" max="14356" width="8.375" style="3" customWidth="1"/>
    <col min="14357" max="14357" width="5.5" style="3" customWidth="1"/>
    <col min="14358" max="14382" width="6.375" style="3" customWidth="1"/>
    <col min="14383" max="14383" width="4" style="3" customWidth="1"/>
    <col min="14384" max="14384" width="3" style="3" customWidth="1"/>
    <col min="14385" max="14385" width="11.625" style="3"/>
    <col min="14386" max="14386" width="13.125" style="3" customWidth="1"/>
    <col min="14387" max="14387" width="11.625" style="3"/>
    <col min="14388" max="14388" width="12.75" style="3" customWidth="1"/>
    <col min="14389" max="14389" width="12.125" style="3" customWidth="1"/>
    <col min="14390" max="14390" width="18.375" style="3" customWidth="1"/>
    <col min="14391" max="14391" width="15.5" style="3" customWidth="1"/>
    <col min="14392" max="14392" width="15.875" style="3" customWidth="1"/>
    <col min="14393" max="14590" width="11.625" style="3"/>
    <col min="14591" max="14591" width="12.25" style="3" customWidth="1"/>
    <col min="14592" max="14592" width="4.125" style="3" customWidth="1"/>
    <col min="14593" max="14596" width="8.375" style="3" customWidth="1"/>
    <col min="14597" max="14597" width="5.875" style="3" customWidth="1"/>
    <col min="14598" max="14607" width="8.375" style="3" customWidth="1"/>
    <col min="14608" max="14608" width="6.625" style="3" customWidth="1"/>
    <col min="14609" max="14609" width="5.25" style="3" customWidth="1"/>
    <col min="14610" max="14612" width="8.375" style="3" customWidth="1"/>
    <col min="14613" max="14613" width="5.5" style="3" customWidth="1"/>
    <col min="14614" max="14638" width="6.375" style="3" customWidth="1"/>
    <col min="14639" max="14639" width="4" style="3" customWidth="1"/>
    <col min="14640" max="14640" width="3" style="3" customWidth="1"/>
    <col min="14641" max="14641" width="11.625" style="3"/>
    <col min="14642" max="14642" width="13.125" style="3" customWidth="1"/>
    <col min="14643" max="14643" width="11.625" style="3"/>
    <col min="14644" max="14644" width="12.75" style="3" customWidth="1"/>
    <col min="14645" max="14645" width="12.125" style="3" customWidth="1"/>
    <col min="14646" max="14646" width="18.375" style="3" customWidth="1"/>
    <col min="14647" max="14647" width="15.5" style="3" customWidth="1"/>
    <col min="14648" max="14648" width="15.875" style="3" customWidth="1"/>
    <col min="14649" max="14846" width="11.625" style="3"/>
    <col min="14847" max="14847" width="12.25" style="3" customWidth="1"/>
    <col min="14848" max="14848" width="4.125" style="3" customWidth="1"/>
    <col min="14849" max="14852" width="8.375" style="3" customWidth="1"/>
    <col min="14853" max="14853" width="5.875" style="3" customWidth="1"/>
    <col min="14854" max="14863" width="8.375" style="3" customWidth="1"/>
    <col min="14864" max="14864" width="6.625" style="3" customWidth="1"/>
    <col min="14865" max="14865" width="5.25" style="3" customWidth="1"/>
    <col min="14866" max="14868" width="8.375" style="3" customWidth="1"/>
    <col min="14869" max="14869" width="5.5" style="3" customWidth="1"/>
    <col min="14870" max="14894" width="6.375" style="3" customWidth="1"/>
    <col min="14895" max="14895" width="4" style="3" customWidth="1"/>
    <col min="14896" max="14896" width="3" style="3" customWidth="1"/>
    <col min="14897" max="14897" width="11.625" style="3"/>
    <col min="14898" max="14898" width="13.125" style="3" customWidth="1"/>
    <col min="14899" max="14899" width="11.625" style="3"/>
    <col min="14900" max="14900" width="12.75" style="3" customWidth="1"/>
    <col min="14901" max="14901" width="12.125" style="3" customWidth="1"/>
    <col min="14902" max="14902" width="18.375" style="3" customWidth="1"/>
    <col min="14903" max="14903" width="15.5" style="3" customWidth="1"/>
    <col min="14904" max="14904" width="15.875" style="3" customWidth="1"/>
    <col min="14905" max="15102" width="11.625" style="3"/>
    <col min="15103" max="15103" width="12.25" style="3" customWidth="1"/>
    <col min="15104" max="15104" width="4.125" style="3" customWidth="1"/>
    <col min="15105" max="15108" width="8.375" style="3" customWidth="1"/>
    <col min="15109" max="15109" width="5.875" style="3" customWidth="1"/>
    <col min="15110" max="15119" width="8.375" style="3" customWidth="1"/>
    <col min="15120" max="15120" width="6.625" style="3" customWidth="1"/>
    <col min="15121" max="15121" width="5.25" style="3" customWidth="1"/>
    <col min="15122" max="15124" width="8.375" style="3" customWidth="1"/>
    <col min="15125" max="15125" width="5.5" style="3" customWidth="1"/>
    <col min="15126" max="15150" width="6.375" style="3" customWidth="1"/>
    <col min="15151" max="15151" width="4" style="3" customWidth="1"/>
    <col min="15152" max="15152" width="3" style="3" customWidth="1"/>
    <col min="15153" max="15153" width="11.625" style="3"/>
    <col min="15154" max="15154" width="13.125" style="3" customWidth="1"/>
    <col min="15155" max="15155" width="11.625" style="3"/>
    <col min="15156" max="15156" width="12.75" style="3" customWidth="1"/>
    <col min="15157" max="15157" width="12.125" style="3" customWidth="1"/>
    <col min="15158" max="15158" width="18.375" style="3" customWidth="1"/>
    <col min="15159" max="15159" width="15.5" style="3" customWidth="1"/>
    <col min="15160" max="15160" width="15.875" style="3" customWidth="1"/>
    <col min="15161" max="15358" width="11.625" style="3"/>
    <col min="15359" max="15359" width="12.25" style="3" customWidth="1"/>
    <col min="15360" max="15360" width="4.125" style="3" customWidth="1"/>
    <col min="15361" max="15364" width="8.375" style="3" customWidth="1"/>
    <col min="15365" max="15365" width="5.875" style="3" customWidth="1"/>
    <col min="15366" max="15375" width="8.375" style="3" customWidth="1"/>
    <col min="15376" max="15376" width="6.625" style="3" customWidth="1"/>
    <col min="15377" max="15377" width="5.25" style="3" customWidth="1"/>
    <col min="15378" max="15380" width="8.375" style="3" customWidth="1"/>
    <col min="15381" max="15381" width="5.5" style="3" customWidth="1"/>
    <col min="15382" max="15406" width="6.375" style="3" customWidth="1"/>
    <col min="15407" max="15407" width="4" style="3" customWidth="1"/>
    <col min="15408" max="15408" width="3" style="3" customWidth="1"/>
    <col min="15409" max="15409" width="11.625" style="3"/>
    <col min="15410" max="15410" width="13.125" style="3" customWidth="1"/>
    <col min="15411" max="15411" width="11.625" style="3"/>
    <col min="15412" max="15412" width="12.75" style="3" customWidth="1"/>
    <col min="15413" max="15413" width="12.125" style="3" customWidth="1"/>
    <col min="15414" max="15414" width="18.375" style="3" customWidth="1"/>
    <col min="15415" max="15415" width="15.5" style="3" customWidth="1"/>
    <col min="15416" max="15416" width="15.875" style="3" customWidth="1"/>
    <col min="15417" max="15614" width="11.625" style="3"/>
    <col min="15615" max="15615" width="12.25" style="3" customWidth="1"/>
    <col min="15616" max="15616" width="4.125" style="3" customWidth="1"/>
    <col min="15617" max="15620" width="8.375" style="3" customWidth="1"/>
    <col min="15621" max="15621" width="5.875" style="3" customWidth="1"/>
    <col min="15622" max="15631" width="8.375" style="3" customWidth="1"/>
    <col min="15632" max="15632" width="6.625" style="3" customWidth="1"/>
    <col min="15633" max="15633" width="5.25" style="3" customWidth="1"/>
    <col min="15634" max="15636" width="8.375" style="3" customWidth="1"/>
    <col min="15637" max="15637" width="5.5" style="3" customWidth="1"/>
    <col min="15638" max="15662" width="6.375" style="3" customWidth="1"/>
    <col min="15663" max="15663" width="4" style="3" customWidth="1"/>
    <col min="15664" max="15664" width="3" style="3" customWidth="1"/>
    <col min="15665" max="15665" width="11.625" style="3"/>
    <col min="15666" max="15666" width="13.125" style="3" customWidth="1"/>
    <col min="15667" max="15667" width="11.625" style="3"/>
    <col min="15668" max="15668" width="12.75" style="3" customWidth="1"/>
    <col min="15669" max="15669" width="12.125" style="3" customWidth="1"/>
    <col min="15670" max="15670" width="18.375" style="3" customWidth="1"/>
    <col min="15671" max="15671" width="15.5" style="3" customWidth="1"/>
    <col min="15672" max="15672" width="15.875" style="3" customWidth="1"/>
    <col min="15673" max="15870" width="11.625" style="3"/>
    <col min="15871" max="15871" width="12.25" style="3" customWidth="1"/>
    <col min="15872" max="15872" width="4.125" style="3" customWidth="1"/>
    <col min="15873" max="15876" width="8.375" style="3" customWidth="1"/>
    <col min="15877" max="15877" width="5.875" style="3" customWidth="1"/>
    <col min="15878" max="15887" width="8.375" style="3" customWidth="1"/>
    <col min="15888" max="15888" width="6.625" style="3" customWidth="1"/>
    <col min="15889" max="15889" width="5.25" style="3" customWidth="1"/>
    <col min="15890" max="15892" width="8.375" style="3" customWidth="1"/>
    <col min="15893" max="15893" width="5.5" style="3" customWidth="1"/>
    <col min="15894" max="15918" width="6.375" style="3" customWidth="1"/>
    <col min="15919" max="15919" width="4" style="3" customWidth="1"/>
    <col min="15920" max="15920" width="3" style="3" customWidth="1"/>
    <col min="15921" max="15921" width="11.625" style="3"/>
    <col min="15922" max="15922" width="13.125" style="3" customWidth="1"/>
    <col min="15923" max="15923" width="11.625" style="3"/>
    <col min="15924" max="15924" width="12.75" style="3" customWidth="1"/>
    <col min="15925" max="15925" width="12.125" style="3" customWidth="1"/>
    <col min="15926" max="15926" width="18.375" style="3" customWidth="1"/>
    <col min="15927" max="15927" width="15.5" style="3" customWidth="1"/>
    <col min="15928" max="15928" width="15.875" style="3" customWidth="1"/>
    <col min="15929" max="16126" width="11.625" style="3"/>
    <col min="16127" max="16127" width="12.25" style="3" customWidth="1"/>
    <col min="16128" max="16128" width="4.125" style="3" customWidth="1"/>
    <col min="16129" max="16132" width="8.375" style="3" customWidth="1"/>
    <col min="16133" max="16133" width="5.875" style="3" customWidth="1"/>
    <col min="16134" max="16143" width="8.375" style="3" customWidth="1"/>
    <col min="16144" max="16144" width="6.625" style="3" customWidth="1"/>
    <col min="16145" max="16145" width="5.25" style="3" customWidth="1"/>
    <col min="16146" max="16148" width="8.375" style="3" customWidth="1"/>
    <col min="16149" max="16149" width="5.5" style="3" customWidth="1"/>
    <col min="16150" max="16174" width="6.375" style="3" customWidth="1"/>
    <col min="16175" max="16175" width="4" style="3" customWidth="1"/>
    <col min="16176" max="16176" width="3" style="3" customWidth="1"/>
    <col min="16177" max="16177" width="11.625" style="3"/>
    <col min="16178" max="16178" width="13.125" style="3" customWidth="1"/>
    <col min="16179" max="16179" width="11.625" style="3"/>
    <col min="16180" max="16180" width="12.75" style="3" customWidth="1"/>
    <col min="16181" max="16181" width="12.125" style="3" customWidth="1"/>
    <col min="16182" max="16182" width="18.375" style="3" customWidth="1"/>
    <col min="16183" max="16183" width="15.5" style="3" customWidth="1"/>
    <col min="16184" max="16184" width="15.875" style="3" customWidth="1"/>
    <col min="16185" max="16384" width="11.625" style="3"/>
  </cols>
  <sheetData>
    <row r="1" spans="1:51" s="93" customFormat="1" ht="30.75" customHeight="1" x14ac:dyDescent="0.25">
      <c r="A1" s="94"/>
      <c r="C1" s="92" t="s">
        <v>186</v>
      </c>
    </row>
    <row r="2" spans="1:51" s="94" customFormat="1" ht="30.75" customHeight="1" x14ac:dyDescent="0.2">
      <c r="A2" s="5" t="s">
        <v>136</v>
      </c>
      <c r="E2" s="17"/>
      <c r="AR2" s="95"/>
      <c r="AS2" s="19"/>
      <c r="AT2" s="19"/>
      <c r="AV2" s="95" t="s">
        <v>185</v>
      </c>
    </row>
    <row r="3" spans="1:51" s="17" customFormat="1" ht="39" customHeight="1" x14ac:dyDescent="0.2">
      <c r="A3" s="197" t="s">
        <v>137</v>
      </c>
      <c r="B3" s="149" t="s">
        <v>138</v>
      </c>
      <c r="C3" s="126" t="s">
        <v>1</v>
      </c>
      <c r="D3" s="156" t="s">
        <v>139</v>
      </c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200" t="s">
        <v>20</v>
      </c>
      <c r="R3" s="200"/>
      <c r="S3" s="200" t="s">
        <v>140</v>
      </c>
      <c r="T3" s="200"/>
      <c r="U3" s="200"/>
      <c r="V3" s="200"/>
      <c r="W3" s="150" t="s">
        <v>141</v>
      </c>
      <c r="X3" s="150" t="s">
        <v>142</v>
      </c>
      <c r="Y3" s="151" t="s">
        <v>143</v>
      </c>
      <c r="Z3" s="154"/>
      <c r="AA3" s="154"/>
      <c r="AB3" s="154"/>
      <c r="AC3" s="154"/>
      <c r="AD3" s="151" t="s">
        <v>144</v>
      </c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2"/>
      <c r="AT3" s="150" t="s">
        <v>7</v>
      </c>
      <c r="AU3" s="150" t="s">
        <v>8</v>
      </c>
      <c r="AV3" s="150" t="s">
        <v>11</v>
      </c>
      <c r="AW3" s="150" t="s">
        <v>12</v>
      </c>
      <c r="AX3" s="150" t="s">
        <v>13</v>
      </c>
      <c r="AY3" s="150" t="s">
        <v>14</v>
      </c>
    </row>
    <row r="4" spans="1:51" s="17" customFormat="1" ht="39" customHeight="1" x14ac:dyDescent="0.2">
      <c r="A4" s="198"/>
      <c r="B4" s="149"/>
      <c r="C4" s="126"/>
      <c r="D4" s="149" t="s">
        <v>15</v>
      </c>
      <c r="E4" s="202" t="s">
        <v>16</v>
      </c>
      <c r="F4" s="156" t="s">
        <v>145</v>
      </c>
      <c r="G4" s="200"/>
      <c r="H4" s="200"/>
      <c r="I4" s="200"/>
      <c r="J4" s="200"/>
      <c r="K4" s="200"/>
      <c r="L4" s="155" t="s">
        <v>146</v>
      </c>
      <c r="M4" s="155"/>
      <c r="N4" s="155"/>
      <c r="O4" s="156" t="s">
        <v>29</v>
      </c>
      <c r="P4" s="156"/>
      <c r="Q4" s="202" t="s">
        <v>42</v>
      </c>
      <c r="R4" s="202" t="s">
        <v>43</v>
      </c>
      <c r="S4" s="202" t="s">
        <v>44</v>
      </c>
      <c r="T4" s="202" t="s">
        <v>45</v>
      </c>
      <c r="U4" s="202" t="s">
        <v>46</v>
      </c>
      <c r="V4" s="202" t="s">
        <v>41</v>
      </c>
      <c r="W4" s="142"/>
      <c r="X4" s="142"/>
      <c r="Y4" s="203" t="s">
        <v>147</v>
      </c>
      <c r="Z4" s="203"/>
      <c r="AA4" s="150" t="s">
        <v>148</v>
      </c>
      <c r="AB4" s="150" t="s">
        <v>149</v>
      </c>
      <c r="AC4" s="150" t="s">
        <v>150</v>
      </c>
      <c r="AD4" s="190" t="s">
        <v>151</v>
      </c>
      <c r="AE4" s="151" t="s">
        <v>152</v>
      </c>
      <c r="AF4" s="154"/>
      <c r="AG4" s="154"/>
      <c r="AH4" s="154"/>
      <c r="AI4" s="154"/>
      <c r="AJ4" s="154"/>
      <c r="AK4" s="154"/>
      <c r="AL4" s="154"/>
      <c r="AM4" s="154"/>
      <c r="AN4" s="152"/>
      <c r="AO4" s="151" t="s">
        <v>153</v>
      </c>
      <c r="AP4" s="154"/>
      <c r="AQ4" s="152"/>
      <c r="AR4" s="150" t="s">
        <v>154</v>
      </c>
      <c r="AS4" s="207" t="s">
        <v>155</v>
      </c>
      <c r="AT4" s="204"/>
      <c r="AU4" s="204"/>
      <c r="AV4" s="142"/>
      <c r="AW4" s="142"/>
      <c r="AX4" s="142"/>
      <c r="AY4" s="142"/>
    </row>
    <row r="5" spans="1:51" s="17" customFormat="1" ht="39" customHeight="1" x14ac:dyDescent="0.2">
      <c r="A5" s="198"/>
      <c r="B5" s="149"/>
      <c r="C5" s="126"/>
      <c r="D5" s="149"/>
      <c r="E5" s="202"/>
      <c r="F5" s="201" t="s">
        <v>32</v>
      </c>
      <c r="G5" s="202" t="s">
        <v>33</v>
      </c>
      <c r="H5" s="202" t="s">
        <v>34</v>
      </c>
      <c r="I5" s="201" t="s">
        <v>35</v>
      </c>
      <c r="J5" s="201" t="s">
        <v>36</v>
      </c>
      <c r="K5" s="201" t="s">
        <v>37</v>
      </c>
      <c r="L5" s="201" t="s">
        <v>181</v>
      </c>
      <c r="M5" s="201" t="s">
        <v>38</v>
      </c>
      <c r="N5" s="201" t="s">
        <v>39</v>
      </c>
      <c r="O5" s="201" t="s">
        <v>40</v>
      </c>
      <c r="P5" s="202" t="s">
        <v>41</v>
      </c>
      <c r="Q5" s="202"/>
      <c r="R5" s="202"/>
      <c r="S5" s="202"/>
      <c r="T5" s="202"/>
      <c r="U5" s="202"/>
      <c r="V5" s="202"/>
      <c r="W5" s="142"/>
      <c r="X5" s="142"/>
      <c r="Y5" s="201" t="s">
        <v>156</v>
      </c>
      <c r="Z5" s="202" t="s">
        <v>157</v>
      </c>
      <c r="AA5" s="142"/>
      <c r="AB5" s="142"/>
      <c r="AC5" s="142"/>
      <c r="AD5" s="191"/>
      <c r="AE5" s="193" t="s">
        <v>158</v>
      </c>
      <c r="AF5" s="102"/>
      <c r="AG5" s="102"/>
      <c r="AH5" s="102"/>
      <c r="AI5" s="102"/>
      <c r="AJ5" s="102"/>
      <c r="AK5" s="102"/>
      <c r="AL5" s="153" t="s">
        <v>159</v>
      </c>
      <c r="AM5" s="153" t="s">
        <v>160</v>
      </c>
      <c r="AN5" s="153" t="s">
        <v>161</v>
      </c>
      <c r="AO5" s="190" t="s">
        <v>162</v>
      </c>
      <c r="AP5" s="150" t="s">
        <v>163</v>
      </c>
      <c r="AQ5" s="150" t="s">
        <v>164</v>
      </c>
      <c r="AR5" s="142"/>
      <c r="AS5" s="208"/>
      <c r="AT5" s="204"/>
      <c r="AU5" s="204"/>
      <c r="AV5" s="142"/>
      <c r="AW5" s="142"/>
      <c r="AX5" s="142"/>
      <c r="AY5" s="142"/>
    </row>
    <row r="6" spans="1:51" s="17" customFormat="1" ht="39" customHeight="1" x14ac:dyDescent="0.2">
      <c r="A6" s="198"/>
      <c r="B6" s="149"/>
      <c r="C6" s="126"/>
      <c r="D6" s="149"/>
      <c r="E6" s="202"/>
      <c r="F6" s="201"/>
      <c r="G6" s="202"/>
      <c r="H6" s="202"/>
      <c r="I6" s="201"/>
      <c r="J6" s="201"/>
      <c r="K6" s="201"/>
      <c r="L6" s="201"/>
      <c r="M6" s="201"/>
      <c r="N6" s="201"/>
      <c r="O6" s="201"/>
      <c r="P6" s="202"/>
      <c r="Q6" s="202"/>
      <c r="R6" s="202"/>
      <c r="S6" s="202"/>
      <c r="T6" s="202"/>
      <c r="U6" s="202"/>
      <c r="V6" s="202"/>
      <c r="W6" s="142"/>
      <c r="X6" s="142"/>
      <c r="Y6" s="201"/>
      <c r="Z6" s="202"/>
      <c r="AA6" s="142"/>
      <c r="AB6" s="142"/>
      <c r="AC6" s="142"/>
      <c r="AD6" s="191"/>
      <c r="AE6" s="194"/>
      <c r="AF6" s="216" t="s">
        <v>165</v>
      </c>
      <c r="AG6" s="217"/>
      <c r="AH6" s="218"/>
      <c r="AI6" s="216" t="s">
        <v>166</v>
      </c>
      <c r="AJ6" s="217"/>
      <c r="AK6" s="217"/>
      <c r="AL6" s="136"/>
      <c r="AM6" s="136"/>
      <c r="AN6" s="136"/>
      <c r="AO6" s="191"/>
      <c r="AP6" s="142"/>
      <c r="AQ6" s="142"/>
      <c r="AR6" s="142"/>
      <c r="AS6" s="208"/>
      <c r="AT6" s="204"/>
      <c r="AU6" s="204"/>
      <c r="AV6" s="142"/>
      <c r="AW6" s="142"/>
      <c r="AX6" s="142"/>
      <c r="AY6" s="142"/>
    </row>
    <row r="7" spans="1:51" s="17" customFormat="1" ht="39" customHeight="1" x14ac:dyDescent="0.2">
      <c r="A7" s="198"/>
      <c r="B7" s="149"/>
      <c r="C7" s="126"/>
      <c r="D7" s="149"/>
      <c r="E7" s="202"/>
      <c r="F7" s="201"/>
      <c r="G7" s="202"/>
      <c r="H7" s="202"/>
      <c r="I7" s="201"/>
      <c r="J7" s="201"/>
      <c r="K7" s="201"/>
      <c r="L7" s="201"/>
      <c r="M7" s="201"/>
      <c r="N7" s="201"/>
      <c r="O7" s="201"/>
      <c r="P7" s="202"/>
      <c r="Q7" s="202"/>
      <c r="R7" s="202"/>
      <c r="S7" s="202"/>
      <c r="T7" s="202"/>
      <c r="U7" s="202"/>
      <c r="V7" s="202"/>
      <c r="W7" s="142"/>
      <c r="X7" s="142"/>
      <c r="Y7" s="201"/>
      <c r="Z7" s="202"/>
      <c r="AA7" s="142"/>
      <c r="AB7" s="142"/>
      <c r="AC7" s="142"/>
      <c r="AD7" s="191"/>
      <c r="AE7" s="194"/>
      <c r="AF7" s="153" t="s">
        <v>167</v>
      </c>
      <c r="AG7" s="219" t="s">
        <v>168</v>
      </c>
      <c r="AH7" s="167" t="s">
        <v>60</v>
      </c>
      <c r="AI7" s="153" t="s">
        <v>167</v>
      </c>
      <c r="AJ7" s="210" t="s">
        <v>187</v>
      </c>
      <c r="AK7" s="213" t="s">
        <v>60</v>
      </c>
      <c r="AL7" s="136"/>
      <c r="AM7" s="136"/>
      <c r="AN7" s="136"/>
      <c r="AO7" s="191"/>
      <c r="AP7" s="142"/>
      <c r="AQ7" s="142"/>
      <c r="AR7" s="142"/>
      <c r="AS7" s="208"/>
      <c r="AT7" s="204"/>
      <c r="AU7" s="204"/>
      <c r="AV7" s="142"/>
      <c r="AW7" s="142"/>
      <c r="AX7" s="142"/>
      <c r="AY7" s="142"/>
    </row>
    <row r="8" spans="1:51" s="17" customFormat="1" ht="39" customHeight="1" x14ac:dyDescent="0.2">
      <c r="A8" s="198"/>
      <c r="B8" s="149"/>
      <c r="C8" s="126"/>
      <c r="D8" s="149"/>
      <c r="E8" s="202"/>
      <c r="F8" s="201"/>
      <c r="G8" s="202"/>
      <c r="H8" s="202"/>
      <c r="I8" s="201"/>
      <c r="J8" s="201"/>
      <c r="K8" s="201"/>
      <c r="L8" s="201"/>
      <c r="M8" s="201"/>
      <c r="N8" s="201"/>
      <c r="O8" s="201"/>
      <c r="P8" s="202"/>
      <c r="Q8" s="202"/>
      <c r="R8" s="202"/>
      <c r="S8" s="202"/>
      <c r="T8" s="202"/>
      <c r="U8" s="202"/>
      <c r="V8" s="202"/>
      <c r="W8" s="142"/>
      <c r="X8" s="142"/>
      <c r="Y8" s="201"/>
      <c r="Z8" s="202"/>
      <c r="AA8" s="142"/>
      <c r="AB8" s="142"/>
      <c r="AC8" s="142"/>
      <c r="AD8" s="191"/>
      <c r="AE8" s="194"/>
      <c r="AF8" s="136"/>
      <c r="AG8" s="220"/>
      <c r="AH8" s="133"/>
      <c r="AI8" s="136"/>
      <c r="AJ8" s="211"/>
      <c r="AK8" s="214"/>
      <c r="AL8" s="136"/>
      <c r="AM8" s="136"/>
      <c r="AN8" s="136"/>
      <c r="AO8" s="191"/>
      <c r="AP8" s="142"/>
      <c r="AQ8" s="142"/>
      <c r="AR8" s="142"/>
      <c r="AS8" s="208"/>
      <c r="AT8" s="205"/>
      <c r="AU8" s="205"/>
      <c r="AV8" s="142"/>
      <c r="AW8" s="142"/>
      <c r="AX8" s="142"/>
      <c r="AY8" s="142"/>
    </row>
    <row r="9" spans="1:51" s="17" customFormat="1" ht="39" customHeight="1" x14ac:dyDescent="0.2">
      <c r="A9" s="199"/>
      <c r="B9" s="149"/>
      <c r="C9" s="126"/>
      <c r="D9" s="149"/>
      <c r="E9" s="202"/>
      <c r="F9" s="201"/>
      <c r="G9" s="202"/>
      <c r="H9" s="202"/>
      <c r="I9" s="201"/>
      <c r="J9" s="201"/>
      <c r="K9" s="201"/>
      <c r="L9" s="201"/>
      <c r="M9" s="201"/>
      <c r="N9" s="201"/>
      <c r="O9" s="201"/>
      <c r="P9" s="202"/>
      <c r="Q9" s="202"/>
      <c r="R9" s="202"/>
      <c r="S9" s="202"/>
      <c r="T9" s="202"/>
      <c r="U9" s="202"/>
      <c r="V9" s="202"/>
      <c r="W9" s="143"/>
      <c r="X9" s="143"/>
      <c r="Y9" s="201"/>
      <c r="Z9" s="202"/>
      <c r="AA9" s="143"/>
      <c r="AB9" s="143"/>
      <c r="AC9" s="143"/>
      <c r="AD9" s="192"/>
      <c r="AE9" s="195"/>
      <c r="AF9" s="137"/>
      <c r="AG9" s="221"/>
      <c r="AH9" s="134"/>
      <c r="AI9" s="137"/>
      <c r="AJ9" s="212"/>
      <c r="AK9" s="215"/>
      <c r="AL9" s="137"/>
      <c r="AM9" s="137"/>
      <c r="AN9" s="137"/>
      <c r="AO9" s="192"/>
      <c r="AP9" s="143"/>
      <c r="AQ9" s="143"/>
      <c r="AR9" s="143"/>
      <c r="AS9" s="209"/>
      <c r="AT9" s="206"/>
      <c r="AU9" s="206"/>
      <c r="AV9" s="143"/>
      <c r="AW9" s="143"/>
      <c r="AX9" s="143"/>
      <c r="AY9" s="143"/>
    </row>
    <row r="10" spans="1:51" s="4" customFormat="1" ht="39" customHeight="1" x14ac:dyDescent="0.25">
      <c r="A10" s="99" t="s">
        <v>169</v>
      </c>
      <c r="B10" s="120"/>
      <c r="C10" s="121">
        <v>1</v>
      </c>
      <c r="D10" s="121">
        <v>1</v>
      </c>
      <c r="E10" s="121">
        <v>0</v>
      </c>
      <c r="F10" s="121">
        <v>1</v>
      </c>
      <c r="G10" s="121">
        <v>0</v>
      </c>
      <c r="H10" s="121">
        <v>0</v>
      </c>
      <c r="I10" s="121">
        <v>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  <c r="R10" s="121">
        <v>0</v>
      </c>
      <c r="S10" s="121">
        <v>1</v>
      </c>
      <c r="T10" s="121">
        <v>0</v>
      </c>
      <c r="U10" s="121">
        <v>0</v>
      </c>
      <c r="V10" s="121">
        <v>0</v>
      </c>
      <c r="W10" s="121">
        <v>0</v>
      </c>
      <c r="X10" s="121">
        <v>0</v>
      </c>
      <c r="Y10" s="121">
        <v>0</v>
      </c>
      <c r="Z10" s="121">
        <v>0</v>
      </c>
      <c r="AA10" s="121">
        <v>0</v>
      </c>
      <c r="AB10" s="121">
        <v>0</v>
      </c>
      <c r="AC10" s="121">
        <v>0</v>
      </c>
      <c r="AD10" s="121">
        <v>0</v>
      </c>
      <c r="AE10" s="121">
        <v>0</v>
      </c>
      <c r="AF10" s="121">
        <v>0</v>
      </c>
      <c r="AG10" s="121">
        <v>0</v>
      </c>
      <c r="AH10" s="121">
        <v>0</v>
      </c>
      <c r="AI10" s="121">
        <v>0</v>
      </c>
      <c r="AJ10" s="121">
        <v>0</v>
      </c>
      <c r="AK10" s="121">
        <v>0</v>
      </c>
      <c r="AL10" s="121">
        <v>0</v>
      </c>
      <c r="AM10" s="121">
        <v>0</v>
      </c>
      <c r="AN10" s="121">
        <v>0</v>
      </c>
      <c r="AO10" s="121">
        <v>0</v>
      </c>
      <c r="AP10" s="121">
        <v>0</v>
      </c>
      <c r="AQ10" s="121">
        <v>0</v>
      </c>
      <c r="AR10" s="121">
        <v>0</v>
      </c>
      <c r="AS10" s="121">
        <v>0</v>
      </c>
      <c r="AT10" s="121">
        <v>0</v>
      </c>
      <c r="AU10" s="121">
        <v>0</v>
      </c>
      <c r="AV10" s="122">
        <v>0</v>
      </c>
      <c r="AW10" s="122">
        <v>0</v>
      </c>
      <c r="AX10" s="122">
        <v>0</v>
      </c>
      <c r="AY10" s="123" t="s">
        <v>188</v>
      </c>
    </row>
    <row r="11" spans="1:51" s="4" customFormat="1" ht="39" customHeight="1" x14ac:dyDescent="0.25">
      <c r="A11" s="100" t="s">
        <v>170</v>
      </c>
      <c r="B11" s="120"/>
      <c r="C11" s="121">
        <v>7230</v>
      </c>
      <c r="D11" s="121">
        <v>7230</v>
      </c>
      <c r="E11" s="121">
        <v>0</v>
      </c>
      <c r="F11" s="121">
        <v>7060</v>
      </c>
      <c r="G11" s="121">
        <v>62</v>
      </c>
      <c r="H11" s="121">
        <v>9</v>
      </c>
      <c r="I11" s="121">
        <v>56</v>
      </c>
      <c r="J11" s="121">
        <v>35</v>
      </c>
      <c r="K11" s="121">
        <v>4</v>
      </c>
      <c r="L11" s="121">
        <v>3</v>
      </c>
      <c r="M11" s="121">
        <v>0</v>
      </c>
      <c r="N11" s="121">
        <v>1</v>
      </c>
      <c r="O11" s="121">
        <v>0</v>
      </c>
      <c r="P11" s="121">
        <v>0</v>
      </c>
      <c r="Q11" s="121">
        <v>0</v>
      </c>
      <c r="R11" s="121">
        <v>0</v>
      </c>
      <c r="S11" s="121">
        <v>7060</v>
      </c>
      <c r="T11" s="121">
        <v>62</v>
      </c>
      <c r="U11" s="121">
        <v>108</v>
      </c>
      <c r="V11" s="121">
        <v>0</v>
      </c>
      <c r="W11" s="121">
        <v>170</v>
      </c>
      <c r="X11" s="121">
        <v>153</v>
      </c>
      <c r="Y11" s="121">
        <v>14</v>
      </c>
      <c r="Z11" s="121">
        <v>38</v>
      </c>
      <c r="AA11" s="121">
        <v>30</v>
      </c>
      <c r="AB11" s="121">
        <v>82</v>
      </c>
      <c r="AC11" s="121">
        <v>67</v>
      </c>
      <c r="AD11" s="121">
        <v>40</v>
      </c>
      <c r="AE11" s="121">
        <v>9</v>
      </c>
      <c r="AF11" s="121">
        <v>6</v>
      </c>
      <c r="AG11" s="121">
        <v>0</v>
      </c>
      <c r="AH11" s="121">
        <v>3</v>
      </c>
      <c r="AI11" s="121">
        <v>0</v>
      </c>
      <c r="AJ11" s="121">
        <v>0</v>
      </c>
      <c r="AK11" s="121">
        <v>0</v>
      </c>
      <c r="AL11" s="121">
        <v>1</v>
      </c>
      <c r="AM11" s="121">
        <v>0</v>
      </c>
      <c r="AN11" s="121">
        <v>0</v>
      </c>
      <c r="AO11" s="121">
        <v>11</v>
      </c>
      <c r="AP11" s="121">
        <v>25</v>
      </c>
      <c r="AQ11" s="121">
        <v>35</v>
      </c>
      <c r="AR11" s="121">
        <v>0</v>
      </c>
      <c r="AS11" s="121">
        <v>16</v>
      </c>
      <c r="AT11" s="121">
        <v>17</v>
      </c>
      <c r="AU11" s="121">
        <v>16</v>
      </c>
      <c r="AV11" s="122">
        <v>2.3513139695712311</v>
      </c>
      <c r="AW11" s="122">
        <v>90</v>
      </c>
      <c r="AX11" s="122">
        <v>124.48132780082987</v>
      </c>
      <c r="AY11" s="122">
        <v>5.2941176470588234</v>
      </c>
    </row>
    <row r="12" spans="1:51" s="4" customFormat="1" ht="39" customHeight="1" x14ac:dyDescent="0.25">
      <c r="A12" s="100" t="s">
        <v>171</v>
      </c>
      <c r="B12" s="120"/>
      <c r="C12" s="121">
        <v>21385</v>
      </c>
      <c r="D12" s="121">
        <v>21385</v>
      </c>
      <c r="E12" s="121">
        <v>2</v>
      </c>
      <c r="F12" s="121">
        <v>21204</v>
      </c>
      <c r="G12" s="121">
        <v>74</v>
      </c>
      <c r="H12" s="121">
        <v>15</v>
      </c>
      <c r="I12" s="121">
        <v>64</v>
      </c>
      <c r="J12" s="121">
        <v>19</v>
      </c>
      <c r="K12" s="121">
        <v>2</v>
      </c>
      <c r="L12" s="121">
        <v>5</v>
      </c>
      <c r="M12" s="121">
        <v>0</v>
      </c>
      <c r="N12" s="121">
        <v>1</v>
      </c>
      <c r="O12" s="121">
        <v>0</v>
      </c>
      <c r="P12" s="121">
        <v>1</v>
      </c>
      <c r="Q12" s="121">
        <v>0</v>
      </c>
      <c r="R12" s="121">
        <v>0</v>
      </c>
      <c r="S12" s="121">
        <v>21203</v>
      </c>
      <c r="T12" s="121">
        <v>74</v>
      </c>
      <c r="U12" s="121">
        <v>107</v>
      </c>
      <c r="V12" s="121">
        <v>1</v>
      </c>
      <c r="W12" s="121">
        <v>182</v>
      </c>
      <c r="X12" s="121">
        <v>167</v>
      </c>
      <c r="Y12" s="121">
        <v>37</v>
      </c>
      <c r="Z12" s="121">
        <v>17</v>
      </c>
      <c r="AA12" s="121">
        <v>34</v>
      </c>
      <c r="AB12" s="121">
        <v>81</v>
      </c>
      <c r="AC12" s="121">
        <v>65</v>
      </c>
      <c r="AD12" s="121">
        <v>47</v>
      </c>
      <c r="AE12" s="121">
        <v>7</v>
      </c>
      <c r="AF12" s="121">
        <v>6</v>
      </c>
      <c r="AG12" s="121">
        <v>0</v>
      </c>
      <c r="AH12" s="121">
        <v>0</v>
      </c>
      <c r="AI12" s="121">
        <v>1</v>
      </c>
      <c r="AJ12" s="121">
        <v>0</v>
      </c>
      <c r="AK12" s="121">
        <v>0</v>
      </c>
      <c r="AL12" s="121">
        <v>0</v>
      </c>
      <c r="AM12" s="121">
        <v>0</v>
      </c>
      <c r="AN12" s="121">
        <v>0</v>
      </c>
      <c r="AO12" s="121">
        <v>11</v>
      </c>
      <c r="AP12" s="121">
        <v>20</v>
      </c>
      <c r="AQ12" s="121">
        <v>28</v>
      </c>
      <c r="AR12" s="121">
        <v>0</v>
      </c>
      <c r="AS12" s="121">
        <v>20</v>
      </c>
      <c r="AT12" s="121">
        <v>15</v>
      </c>
      <c r="AU12" s="121">
        <v>30</v>
      </c>
      <c r="AV12" s="122">
        <v>0.85106382978723405</v>
      </c>
      <c r="AW12" s="122">
        <v>91.758241758241752</v>
      </c>
      <c r="AX12" s="122">
        <v>32.733224222585925</v>
      </c>
      <c r="AY12" s="122">
        <v>3.8461538461538458</v>
      </c>
    </row>
    <row r="13" spans="1:51" s="4" customFormat="1" ht="39" customHeight="1" x14ac:dyDescent="0.25">
      <c r="A13" s="48" t="s">
        <v>129</v>
      </c>
      <c r="B13" s="120"/>
      <c r="C13" s="121">
        <v>28615</v>
      </c>
      <c r="D13" s="121">
        <v>28615</v>
      </c>
      <c r="E13" s="121">
        <v>2</v>
      </c>
      <c r="F13" s="121">
        <v>28264</v>
      </c>
      <c r="G13" s="121">
        <v>136</v>
      </c>
      <c r="H13" s="121">
        <v>24</v>
      </c>
      <c r="I13" s="121">
        <v>120</v>
      </c>
      <c r="J13" s="121">
        <v>54</v>
      </c>
      <c r="K13" s="121">
        <v>6</v>
      </c>
      <c r="L13" s="121">
        <v>8</v>
      </c>
      <c r="M13" s="121">
        <v>0</v>
      </c>
      <c r="N13" s="121">
        <v>2</v>
      </c>
      <c r="O13" s="121">
        <v>0</v>
      </c>
      <c r="P13" s="121">
        <v>1</v>
      </c>
      <c r="Q13" s="121">
        <v>0</v>
      </c>
      <c r="R13" s="121">
        <v>0</v>
      </c>
      <c r="S13" s="121">
        <v>28263</v>
      </c>
      <c r="T13" s="121">
        <v>136</v>
      </c>
      <c r="U13" s="121">
        <v>215</v>
      </c>
      <c r="V13" s="121">
        <v>1</v>
      </c>
      <c r="W13" s="121">
        <v>352</v>
      </c>
      <c r="X13" s="121">
        <v>320</v>
      </c>
      <c r="Y13" s="121">
        <v>51</v>
      </c>
      <c r="Z13" s="121">
        <v>55</v>
      </c>
      <c r="AA13" s="121">
        <v>64</v>
      </c>
      <c r="AB13" s="121">
        <v>163</v>
      </c>
      <c r="AC13" s="121">
        <v>132</v>
      </c>
      <c r="AD13" s="121">
        <v>87</v>
      </c>
      <c r="AE13" s="121">
        <v>16</v>
      </c>
      <c r="AF13" s="121">
        <v>12</v>
      </c>
      <c r="AG13" s="121">
        <v>0</v>
      </c>
      <c r="AH13" s="121">
        <v>3</v>
      </c>
      <c r="AI13" s="121">
        <v>1</v>
      </c>
      <c r="AJ13" s="121">
        <v>0</v>
      </c>
      <c r="AK13" s="121">
        <v>0</v>
      </c>
      <c r="AL13" s="121">
        <v>1</v>
      </c>
      <c r="AM13" s="121">
        <v>0</v>
      </c>
      <c r="AN13" s="121">
        <v>0</v>
      </c>
      <c r="AO13" s="121">
        <v>22</v>
      </c>
      <c r="AP13" s="121">
        <v>45</v>
      </c>
      <c r="AQ13" s="121">
        <v>63</v>
      </c>
      <c r="AR13" s="121">
        <v>0</v>
      </c>
      <c r="AS13" s="121">
        <v>36</v>
      </c>
      <c r="AT13" s="121">
        <v>32</v>
      </c>
      <c r="AU13" s="121">
        <v>46</v>
      </c>
      <c r="AV13" s="122">
        <v>1.230124060807269</v>
      </c>
      <c r="AW13" s="122">
        <v>90.909090909090907</v>
      </c>
      <c r="AX13" s="122">
        <v>55.914730036694039</v>
      </c>
      <c r="AY13" s="122">
        <v>4.5454545454545459</v>
      </c>
    </row>
    <row r="14" spans="1:51" s="4" customFormat="1" ht="30.75" customHeight="1" x14ac:dyDescent="0.2">
      <c r="A14" s="101"/>
      <c r="B14" s="9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</row>
    <row r="15" spans="1:51" s="4" customFormat="1" ht="30.75" customHeight="1" x14ac:dyDescent="0.2">
      <c r="A15" s="101"/>
      <c r="B15" s="96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</row>
    <row r="16" spans="1:51" s="4" customFormat="1" ht="30.75" customHeight="1" x14ac:dyDescent="0.2">
      <c r="A16" s="94"/>
      <c r="AP16" s="98"/>
    </row>
    <row r="17" spans="1:51" s="94" customFormat="1" ht="30.75" customHeight="1" x14ac:dyDescent="0.2">
      <c r="A17" s="5" t="s">
        <v>172</v>
      </c>
      <c r="AX17" s="103"/>
      <c r="AY17" s="104" t="str">
        <f>AV2</f>
        <v>(平成27年3月末現在)</v>
      </c>
    </row>
    <row r="18" spans="1:51" s="17" customFormat="1" ht="39" customHeight="1" x14ac:dyDescent="0.2">
      <c r="A18" s="197" t="s">
        <v>137</v>
      </c>
      <c r="B18" s="149" t="s">
        <v>138</v>
      </c>
      <c r="C18" s="126" t="s">
        <v>1</v>
      </c>
      <c r="D18" s="156" t="s">
        <v>139</v>
      </c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200" t="s">
        <v>20</v>
      </c>
      <c r="R18" s="200"/>
      <c r="S18" s="200" t="s">
        <v>140</v>
      </c>
      <c r="T18" s="200"/>
      <c r="U18" s="200"/>
      <c r="V18" s="200"/>
      <c r="W18" s="150" t="s">
        <v>141</v>
      </c>
      <c r="X18" s="150" t="s">
        <v>142</v>
      </c>
      <c r="Y18" s="151" t="s">
        <v>143</v>
      </c>
      <c r="Z18" s="154"/>
      <c r="AA18" s="154"/>
      <c r="AB18" s="154"/>
      <c r="AC18" s="154"/>
      <c r="AD18" s="151" t="s">
        <v>144</v>
      </c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2"/>
      <c r="AT18" s="150" t="s">
        <v>7</v>
      </c>
      <c r="AU18" s="150" t="s">
        <v>8</v>
      </c>
      <c r="AV18" s="150" t="s">
        <v>11</v>
      </c>
      <c r="AW18" s="150" t="s">
        <v>12</v>
      </c>
      <c r="AX18" s="150" t="s">
        <v>13</v>
      </c>
      <c r="AY18" s="150" t="s">
        <v>14</v>
      </c>
    </row>
    <row r="19" spans="1:51" s="17" customFormat="1" ht="39" customHeight="1" x14ac:dyDescent="0.2">
      <c r="A19" s="198"/>
      <c r="B19" s="149"/>
      <c r="C19" s="126"/>
      <c r="D19" s="149" t="s">
        <v>15</v>
      </c>
      <c r="E19" s="202" t="s">
        <v>16</v>
      </c>
      <c r="F19" s="156" t="s">
        <v>145</v>
      </c>
      <c r="G19" s="200"/>
      <c r="H19" s="200"/>
      <c r="I19" s="200"/>
      <c r="J19" s="200"/>
      <c r="K19" s="200"/>
      <c r="L19" s="155" t="s">
        <v>146</v>
      </c>
      <c r="M19" s="155"/>
      <c r="N19" s="155"/>
      <c r="O19" s="156" t="s">
        <v>29</v>
      </c>
      <c r="P19" s="156"/>
      <c r="Q19" s="202" t="s">
        <v>42</v>
      </c>
      <c r="R19" s="202" t="s">
        <v>43</v>
      </c>
      <c r="S19" s="202" t="s">
        <v>44</v>
      </c>
      <c r="T19" s="202" t="s">
        <v>45</v>
      </c>
      <c r="U19" s="202" t="s">
        <v>46</v>
      </c>
      <c r="V19" s="202" t="s">
        <v>41</v>
      </c>
      <c r="W19" s="142"/>
      <c r="X19" s="142"/>
      <c r="Y19" s="203" t="s">
        <v>147</v>
      </c>
      <c r="Z19" s="203"/>
      <c r="AA19" s="150" t="s">
        <v>148</v>
      </c>
      <c r="AB19" s="150" t="s">
        <v>149</v>
      </c>
      <c r="AC19" s="150" t="s">
        <v>150</v>
      </c>
      <c r="AD19" s="190" t="s">
        <v>151</v>
      </c>
      <c r="AE19" s="151" t="s">
        <v>152</v>
      </c>
      <c r="AF19" s="154"/>
      <c r="AG19" s="154"/>
      <c r="AH19" s="154"/>
      <c r="AI19" s="154"/>
      <c r="AJ19" s="154"/>
      <c r="AK19" s="154"/>
      <c r="AL19" s="154"/>
      <c r="AM19" s="154"/>
      <c r="AN19" s="152"/>
      <c r="AO19" s="151" t="s">
        <v>153</v>
      </c>
      <c r="AP19" s="154"/>
      <c r="AQ19" s="152"/>
      <c r="AR19" s="150" t="s">
        <v>154</v>
      </c>
      <c r="AS19" s="207" t="s">
        <v>155</v>
      </c>
      <c r="AT19" s="204"/>
      <c r="AU19" s="204"/>
      <c r="AV19" s="142"/>
      <c r="AW19" s="142"/>
      <c r="AX19" s="142"/>
      <c r="AY19" s="142"/>
    </row>
    <row r="20" spans="1:51" s="17" customFormat="1" ht="39" customHeight="1" x14ac:dyDescent="0.2">
      <c r="A20" s="198"/>
      <c r="B20" s="149"/>
      <c r="C20" s="126"/>
      <c r="D20" s="149"/>
      <c r="E20" s="202"/>
      <c r="F20" s="201" t="s">
        <v>32</v>
      </c>
      <c r="G20" s="202" t="s">
        <v>33</v>
      </c>
      <c r="H20" s="202" t="s">
        <v>34</v>
      </c>
      <c r="I20" s="201" t="s">
        <v>35</v>
      </c>
      <c r="J20" s="201" t="s">
        <v>36</v>
      </c>
      <c r="K20" s="201" t="s">
        <v>37</v>
      </c>
      <c r="L20" s="201" t="s">
        <v>181</v>
      </c>
      <c r="M20" s="201" t="s">
        <v>38</v>
      </c>
      <c r="N20" s="201" t="s">
        <v>39</v>
      </c>
      <c r="O20" s="201" t="s">
        <v>40</v>
      </c>
      <c r="P20" s="202" t="s">
        <v>41</v>
      </c>
      <c r="Q20" s="202"/>
      <c r="R20" s="202"/>
      <c r="S20" s="202"/>
      <c r="T20" s="202"/>
      <c r="U20" s="202"/>
      <c r="V20" s="202"/>
      <c r="W20" s="142"/>
      <c r="X20" s="142"/>
      <c r="Y20" s="201" t="s">
        <v>156</v>
      </c>
      <c r="Z20" s="202" t="s">
        <v>157</v>
      </c>
      <c r="AA20" s="142"/>
      <c r="AB20" s="142"/>
      <c r="AC20" s="142"/>
      <c r="AD20" s="191"/>
      <c r="AE20" s="193" t="s">
        <v>158</v>
      </c>
      <c r="AF20" s="102"/>
      <c r="AG20" s="102"/>
      <c r="AH20" s="102"/>
      <c r="AI20" s="102"/>
      <c r="AJ20" s="102"/>
      <c r="AK20" s="102"/>
      <c r="AL20" s="153" t="s">
        <v>159</v>
      </c>
      <c r="AM20" s="153" t="s">
        <v>160</v>
      </c>
      <c r="AN20" s="153" t="s">
        <v>161</v>
      </c>
      <c r="AO20" s="190" t="s">
        <v>162</v>
      </c>
      <c r="AP20" s="150" t="s">
        <v>163</v>
      </c>
      <c r="AQ20" s="150" t="s">
        <v>164</v>
      </c>
      <c r="AR20" s="142"/>
      <c r="AS20" s="208"/>
      <c r="AT20" s="204"/>
      <c r="AU20" s="204"/>
      <c r="AV20" s="142"/>
      <c r="AW20" s="142"/>
      <c r="AX20" s="142"/>
      <c r="AY20" s="142"/>
    </row>
    <row r="21" spans="1:51" s="17" customFormat="1" ht="39" customHeight="1" x14ac:dyDescent="0.2">
      <c r="A21" s="198"/>
      <c r="B21" s="149"/>
      <c r="C21" s="126"/>
      <c r="D21" s="149"/>
      <c r="E21" s="202"/>
      <c r="F21" s="201"/>
      <c r="G21" s="202"/>
      <c r="H21" s="202"/>
      <c r="I21" s="201"/>
      <c r="J21" s="201"/>
      <c r="K21" s="201"/>
      <c r="L21" s="201"/>
      <c r="M21" s="201"/>
      <c r="N21" s="201"/>
      <c r="O21" s="201"/>
      <c r="P21" s="202"/>
      <c r="Q21" s="202"/>
      <c r="R21" s="202"/>
      <c r="S21" s="202"/>
      <c r="T21" s="202"/>
      <c r="U21" s="202"/>
      <c r="V21" s="202"/>
      <c r="W21" s="142"/>
      <c r="X21" s="142"/>
      <c r="Y21" s="201"/>
      <c r="Z21" s="202"/>
      <c r="AA21" s="142"/>
      <c r="AB21" s="142"/>
      <c r="AC21" s="142"/>
      <c r="AD21" s="191"/>
      <c r="AE21" s="194"/>
      <c r="AF21" s="216" t="s">
        <v>165</v>
      </c>
      <c r="AG21" s="217"/>
      <c r="AH21" s="218"/>
      <c r="AI21" s="216" t="s">
        <v>166</v>
      </c>
      <c r="AJ21" s="217"/>
      <c r="AK21" s="217"/>
      <c r="AL21" s="136"/>
      <c r="AM21" s="136"/>
      <c r="AN21" s="136"/>
      <c r="AO21" s="191"/>
      <c r="AP21" s="142"/>
      <c r="AQ21" s="142"/>
      <c r="AR21" s="142"/>
      <c r="AS21" s="208"/>
      <c r="AT21" s="204"/>
      <c r="AU21" s="204"/>
      <c r="AV21" s="142"/>
      <c r="AW21" s="142"/>
      <c r="AX21" s="142"/>
      <c r="AY21" s="142"/>
    </row>
    <row r="22" spans="1:51" s="17" customFormat="1" ht="39" customHeight="1" x14ac:dyDescent="0.2">
      <c r="A22" s="198"/>
      <c r="B22" s="149"/>
      <c r="C22" s="126"/>
      <c r="D22" s="149"/>
      <c r="E22" s="202"/>
      <c r="F22" s="201"/>
      <c r="G22" s="202"/>
      <c r="H22" s="202"/>
      <c r="I22" s="201"/>
      <c r="J22" s="201"/>
      <c r="K22" s="201"/>
      <c r="L22" s="201"/>
      <c r="M22" s="201"/>
      <c r="N22" s="201"/>
      <c r="O22" s="201"/>
      <c r="P22" s="202"/>
      <c r="Q22" s="202"/>
      <c r="R22" s="202"/>
      <c r="S22" s="202"/>
      <c r="T22" s="202"/>
      <c r="U22" s="202"/>
      <c r="V22" s="202"/>
      <c r="W22" s="142"/>
      <c r="X22" s="142"/>
      <c r="Y22" s="201"/>
      <c r="Z22" s="202"/>
      <c r="AA22" s="142"/>
      <c r="AB22" s="142"/>
      <c r="AC22" s="142"/>
      <c r="AD22" s="191"/>
      <c r="AE22" s="194"/>
      <c r="AF22" s="153" t="s">
        <v>167</v>
      </c>
      <c r="AG22" s="219" t="s">
        <v>168</v>
      </c>
      <c r="AH22" s="167" t="s">
        <v>60</v>
      </c>
      <c r="AI22" s="153" t="s">
        <v>167</v>
      </c>
      <c r="AJ22" s="210" t="s">
        <v>187</v>
      </c>
      <c r="AK22" s="213" t="s">
        <v>60</v>
      </c>
      <c r="AL22" s="136"/>
      <c r="AM22" s="136"/>
      <c r="AN22" s="136"/>
      <c r="AO22" s="191"/>
      <c r="AP22" s="142"/>
      <c r="AQ22" s="142"/>
      <c r="AR22" s="142"/>
      <c r="AS22" s="208"/>
      <c r="AT22" s="204"/>
      <c r="AU22" s="204"/>
      <c r="AV22" s="142"/>
      <c r="AW22" s="142"/>
      <c r="AX22" s="142"/>
      <c r="AY22" s="142"/>
    </row>
    <row r="23" spans="1:51" s="17" customFormat="1" ht="39" customHeight="1" x14ac:dyDescent="0.2">
      <c r="A23" s="198"/>
      <c r="B23" s="149"/>
      <c r="C23" s="126"/>
      <c r="D23" s="149"/>
      <c r="E23" s="202"/>
      <c r="F23" s="201"/>
      <c r="G23" s="202"/>
      <c r="H23" s="202"/>
      <c r="I23" s="201"/>
      <c r="J23" s="201"/>
      <c r="K23" s="201"/>
      <c r="L23" s="201"/>
      <c r="M23" s="201"/>
      <c r="N23" s="201"/>
      <c r="O23" s="201"/>
      <c r="P23" s="202"/>
      <c r="Q23" s="202"/>
      <c r="R23" s="202"/>
      <c r="S23" s="202"/>
      <c r="T23" s="202"/>
      <c r="U23" s="202"/>
      <c r="V23" s="202"/>
      <c r="W23" s="142"/>
      <c r="X23" s="142"/>
      <c r="Y23" s="201"/>
      <c r="Z23" s="202"/>
      <c r="AA23" s="142"/>
      <c r="AB23" s="142"/>
      <c r="AC23" s="142"/>
      <c r="AD23" s="191"/>
      <c r="AE23" s="194"/>
      <c r="AF23" s="136"/>
      <c r="AG23" s="220"/>
      <c r="AH23" s="133"/>
      <c r="AI23" s="136"/>
      <c r="AJ23" s="211"/>
      <c r="AK23" s="214"/>
      <c r="AL23" s="136"/>
      <c r="AM23" s="136"/>
      <c r="AN23" s="136"/>
      <c r="AO23" s="191"/>
      <c r="AP23" s="142"/>
      <c r="AQ23" s="142"/>
      <c r="AR23" s="142"/>
      <c r="AS23" s="208"/>
      <c r="AT23" s="205"/>
      <c r="AU23" s="205"/>
      <c r="AV23" s="142"/>
      <c r="AW23" s="142"/>
      <c r="AX23" s="142"/>
      <c r="AY23" s="142"/>
    </row>
    <row r="24" spans="1:51" s="17" customFormat="1" ht="39" customHeight="1" x14ac:dyDescent="0.2">
      <c r="A24" s="199"/>
      <c r="B24" s="149"/>
      <c r="C24" s="126"/>
      <c r="D24" s="149"/>
      <c r="E24" s="202"/>
      <c r="F24" s="201"/>
      <c r="G24" s="202"/>
      <c r="H24" s="202"/>
      <c r="I24" s="201"/>
      <c r="J24" s="201"/>
      <c r="K24" s="201"/>
      <c r="L24" s="201"/>
      <c r="M24" s="201"/>
      <c r="N24" s="201"/>
      <c r="O24" s="201"/>
      <c r="P24" s="202"/>
      <c r="Q24" s="202"/>
      <c r="R24" s="202"/>
      <c r="S24" s="202"/>
      <c r="T24" s="202"/>
      <c r="U24" s="202"/>
      <c r="V24" s="202"/>
      <c r="W24" s="143"/>
      <c r="X24" s="143"/>
      <c r="Y24" s="201"/>
      <c r="Z24" s="202"/>
      <c r="AA24" s="143"/>
      <c r="AB24" s="143"/>
      <c r="AC24" s="143"/>
      <c r="AD24" s="192"/>
      <c r="AE24" s="195"/>
      <c r="AF24" s="137"/>
      <c r="AG24" s="221"/>
      <c r="AH24" s="134"/>
      <c r="AI24" s="137"/>
      <c r="AJ24" s="212"/>
      <c r="AK24" s="215"/>
      <c r="AL24" s="137"/>
      <c r="AM24" s="137"/>
      <c r="AN24" s="137"/>
      <c r="AO24" s="192"/>
      <c r="AP24" s="143"/>
      <c r="AQ24" s="143"/>
      <c r="AR24" s="143"/>
      <c r="AS24" s="209"/>
      <c r="AT24" s="206"/>
      <c r="AU24" s="206"/>
      <c r="AV24" s="143"/>
      <c r="AW24" s="143"/>
      <c r="AX24" s="143"/>
      <c r="AY24" s="143"/>
    </row>
    <row r="25" spans="1:51" s="4" customFormat="1" ht="39" customHeight="1" x14ac:dyDescent="0.25">
      <c r="A25" s="99" t="s">
        <v>169</v>
      </c>
      <c r="B25" s="120"/>
      <c r="C25" s="121">
        <v>0</v>
      </c>
      <c r="D25" s="121">
        <v>0</v>
      </c>
      <c r="E25" s="121">
        <v>0</v>
      </c>
      <c r="F25" s="121">
        <v>0</v>
      </c>
      <c r="G25" s="121">
        <v>0</v>
      </c>
      <c r="H25" s="121">
        <v>0</v>
      </c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  <c r="P25" s="121">
        <v>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121">
        <v>0</v>
      </c>
      <c r="AD25" s="121">
        <v>0</v>
      </c>
      <c r="AE25" s="121">
        <v>0</v>
      </c>
      <c r="AF25" s="121">
        <v>0</v>
      </c>
      <c r="AG25" s="121">
        <v>0</v>
      </c>
      <c r="AH25" s="121">
        <v>0</v>
      </c>
      <c r="AI25" s="121">
        <v>0</v>
      </c>
      <c r="AJ25" s="121">
        <v>0</v>
      </c>
      <c r="AK25" s="121">
        <v>0</v>
      </c>
      <c r="AL25" s="121">
        <v>0</v>
      </c>
      <c r="AM25" s="121">
        <v>0</v>
      </c>
      <c r="AN25" s="121">
        <v>0</v>
      </c>
      <c r="AO25" s="121">
        <v>0</v>
      </c>
      <c r="AP25" s="121">
        <v>0</v>
      </c>
      <c r="AQ25" s="121">
        <v>0</v>
      </c>
      <c r="AR25" s="121">
        <v>0</v>
      </c>
      <c r="AS25" s="121">
        <v>0</v>
      </c>
      <c r="AT25" s="121">
        <v>0</v>
      </c>
      <c r="AU25" s="121">
        <v>0</v>
      </c>
      <c r="AV25" s="121">
        <v>0</v>
      </c>
      <c r="AW25" s="121">
        <v>0</v>
      </c>
      <c r="AX25" s="121">
        <v>0</v>
      </c>
      <c r="AY25" s="121">
        <v>0</v>
      </c>
    </row>
    <row r="26" spans="1:51" s="4" customFormat="1" ht="39" customHeight="1" x14ac:dyDescent="0.25">
      <c r="A26" s="100" t="s">
        <v>170</v>
      </c>
      <c r="B26" s="120"/>
      <c r="C26" s="121">
        <v>22014</v>
      </c>
      <c r="D26" s="121">
        <v>22014</v>
      </c>
      <c r="E26" s="121">
        <v>16</v>
      </c>
      <c r="F26" s="121">
        <v>21008</v>
      </c>
      <c r="G26" s="121">
        <v>355</v>
      </c>
      <c r="H26" s="121">
        <v>64</v>
      </c>
      <c r="I26" s="121">
        <v>315</v>
      </c>
      <c r="J26" s="121">
        <v>223</v>
      </c>
      <c r="K26" s="121">
        <v>8</v>
      </c>
      <c r="L26" s="121">
        <v>17</v>
      </c>
      <c r="M26" s="121">
        <v>1</v>
      </c>
      <c r="N26" s="121">
        <v>4</v>
      </c>
      <c r="O26" s="121">
        <v>1</v>
      </c>
      <c r="P26" s="121">
        <v>15</v>
      </c>
      <c r="Q26" s="121">
        <v>3</v>
      </c>
      <c r="R26" s="121">
        <v>8</v>
      </c>
      <c r="S26" s="121">
        <v>21008</v>
      </c>
      <c r="T26" s="121">
        <v>356</v>
      </c>
      <c r="U26" s="121">
        <v>637</v>
      </c>
      <c r="V26" s="121">
        <v>14</v>
      </c>
      <c r="W26" s="121">
        <v>1007</v>
      </c>
      <c r="X26" s="121">
        <v>699</v>
      </c>
      <c r="Y26" s="121">
        <v>74</v>
      </c>
      <c r="Z26" s="121">
        <v>108</v>
      </c>
      <c r="AA26" s="121">
        <v>96</v>
      </c>
      <c r="AB26" s="121">
        <v>317</v>
      </c>
      <c r="AC26" s="121">
        <v>273</v>
      </c>
      <c r="AD26" s="121">
        <v>156</v>
      </c>
      <c r="AE26" s="121">
        <v>39</v>
      </c>
      <c r="AF26" s="121">
        <v>26</v>
      </c>
      <c r="AG26" s="121">
        <v>2</v>
      </c>
      <c r="AH26" s="121">
        <v>4</v>
      </c>
      <c r="AI26" s="121">
        <v>4</v>
      </c>
      <c r="AJ26" s="121">
        <v>0</v>
      </c>
      <c r="AK26" s="121">
        <v>4</v>
      </c>
      <c r="AL26" s="121">
        <v>0</v>
      </c>
      <c r="AM26" s="121">
        <v>4</v>
      </c>
      <c r="AN26" s="121">
        <v>1</v>
      </c>
      <c r="AO26" s="121">
        <v>51</v>
      </c>
      <c r="AP26" s="121">
        <v>85</v>
      </c>
      <c r="AQ26" s="121">
        <v>221</v>
      </c>
      <c r="AR26" s="121">
        <v>0</v>
      </c>
      <c r="AS26" s="121">
        <v>67</v>
      </c>
      <c r="AT26" s="121">
        <v>308</v>
      </c>
      <c r="AU26" s="121">
        <v>59</v>
      </c>
      <c r="AV26" s="124">
        <v>4.5743617697828656</v>
      </c>
      <c r="AW26" s="125">
        <v>69.414101290963259</v>
      </c>
      <c r="AX26" s="125">
        <v>195.33024438993365</v>
      </c>
      <c r="AY26" s="125">
        <v>4.2701092353525318</v>
      </c>
    </row>
    <row r="27" spans="1:51" s="4" customFormat="1" ht="39" customHeight="1" x14ac:dyDescent="0.25">
      <c r="A27" s="100" t="s">
        <v>171</v>
      </c>
      <c r="B27" s="120"/>
      <c r="C27" s="121">
        <v>24945</v>
      </c>
      <c r="D27" s="121">
        <v>24945</v>
      </c>
      <c r="E27" s="121">
        <v>7</v>
      </c>
      <c r="F27" s="121">
        <v>24425</v>
      </c>
      <c r="G27" s="121">
        <v>211</v>
      </c>
      <c r="H27" s="121">
        <v>41</v>
      </c>
      <c r="I27" s="121">
        <v>166</v>
      </c>
      <c r="J27" s="121">
        <v>75</v>
      </c>
      <c r="K27" s="121">
        <v>1</v>
      </c>
      <c r="L27" s="121">
        <v>14</v>
      </c>
      <c r="M27" s="121">
        <v>0</v>
      </c>
      <c r="N27" s="121">
        <v>5</v>
      </c>
      <c r="O27" s="121">
        <v>0</v>
      </c>
      <c r="P27" s="121">
        <v>7</v>
      </c>
      <c r="Q27" s="121">
        <v>0</v>
      </c>
      <c r="R27" s="121">
        <v>1</v>
      </c>
      <c r="S27" s="121">
        <v>24425</v>
      </c>
      <c r="T27" s="121">
        <v>211</v>
      </c>
      <c r="U27" s="121">
        <v>302</v>
      </c>
      <c r="V27" s="121">
        <v>7</v>
      </c>
      <c r="W27" s="121">
        <v>520</v>
      </c>
      <c r="X27" s="121">
        <v>397</v>
      </c>
      <c r="Y27" s="121">
        <v>78</v>
      </c>
      <c r="Z27" s="121">
        <v>64</v>
      </c>
      <c r="AA27" s="121">
        <v>86</v>
      </c>
      <c r="AB27" s="121">
        <v>119</v>
      </c>
      <c r="AC27" s="121">
        <v>106</v>
      </c>
      <c r="AD27" s="121">
        <v>98</v>
      </c>
      <c r="AE27" s="121">
        <v>11</v>
      </c>
      <c r="AF27" s="121">
        <v>6</v>
      </c>
      <c r="AG27" s="121">
        <v>0</v>
      </c>
      <c r="AH27" s="121">
        <v>0</v>
      </c>
      <c r="AI27" s="121">
        <v>2</v>
      </c>
      <c r="AJ27" s="121">
        <v>1</v>
      </c>
      <c r="AK27" s="121">
        <v>2</v>
      </c>
      <c r="AL27" s="121">
        <v>0</v>
      </c>
      <c r="AM27" s="121">
        <v>1</v>
      </c>
      <c r="AN27" s="121">
        <v>2</v>
      </c>
      <c r="AO27" s="121">
        <v>14</v>
      </c>
      <c r="AP27" s="121">
        <v>42</v>
      </c>
      <c r="AQ27" s="121">
        <v>120</v>
      </c>
      <c r="AR27" s="121">
        <v>1</v>
      </c>
      <c r="AS27" s="121">
        <v>32</v>
      </c>
      <c r="AT27" s="121">
        <v>123</v>
      </c>
      <c r="AU27" s="121">
        <v>61</v>
      </c>
      <c r="AV27" s="124">
        <v>2.0845860893966726</v>
      </c>
      <c r="AW27" s="125">
        <v>76.34615384615384</v>
      </c>
      <c r="AX27" s="125">
        <v>48.105832832230909</v>
      </c>
      <c r="AY27" s="125">
        <v>2.3076923076923075</v>
      </c>
    </row>
    <row r="28" spans="1:51" s="4" customFormat="1" ht="39" customHeight="1" x14ac:dyDescent="0.25">
      <c r="A28" s="48" t="s">
        <v>129</v>
      </c>
      <c r="B28" s="120"/>
      <c r="C28" s="121">
        <v>46959</v>
      </c>
      <c r="D28" s="121">
        <v>46959</v>
      </c>
      <c r="E28" s="121">
        <v>23</v>
      </c>
      <c r="F28" s="121">
        <v>45433</v>
      </c>
      <c r="G28" s="121">
        <v>566</v>
      </c>
      <c r="H28" s="121">
        <v>105</v>
      </c>
      <c r="I28" s="121">
        <v>481</v>
      </c>
      <c r="J28" s="121">
        <v>298</v>
      </c>
      <c r="K28" s="121">
        <v>9</v>
      </c>
      <c r="L28" s="121">
        <v>31</v>
      </c>
      <c r="M28" s="121">
        <v>1</v>
      </c>
      <c r="N28" s="121">
        <v>9</v>
      </c>
      <c r="O28" s="121">
        <v>1</v>
      </c>
      <c r="P28" s="121">
        <v>22</v>
      </c>
      <c r="Q28" s="121">
        <v>3</v>
      </c>
      <c r="R28" s="121">
        <v>9</v>
      </c>
      <c r="S28" s="121">
        <v>45433</v>
      </c>
      <c r="T28" s="121">
        <v>567</v>
      </c>
      <c r="U28" s="121">
        <v>939</v>
      </c>
      <c r="V28" s="121">
        <v>21</v>
      </c>
      <c r="W28" s="121">
        <v>1527</v>
      </c>
      <c r="X28" s="121">
        <v>1096</v>
      </c>
      <c r="Y28" s="121">
        <v>152</v>
      </c>
      <c r="Z28" s="121">
        <v>172</v>
      </c>
      <c r="AA28" s="121">
        <v>182</v>
      </c>
      <c r="AB28" s="121">
        <v>436</v>
      </c>
      <c r="AC28" s="121">
        <v>379</v>
      </c>
      <c r="AD28" s="121">
        <v>254</v>
      </c>
      <c r="AE28" s="121">
        <v>50</v>
      </c>
      <c r="AF28" s="121">
        <v>32</v>
      </c>
      <c r="AG28" s="121">
        <v>2</v>
      </c>
      <c r="AH28" s="121">
        <v>4</v>
      </c>
      <c r="AI28" s="121">
        <v>6</v>
      </c>
      <c r="AJ28" s="121">
        <v>1</v>
      </c>
      <c r="AK28" s="121">
        <v>6</v>
      </c>
      <c r="AL28" s="121">
        <v>0</v>
      </c>
      <c r="AM28" s="121">
        <v>5</v>
      </c>
      <c r="AN28" s="121">
        <v>3</v>
      </c>
      <c r="AO28" s="121">
        <v>65</v>
      </c>
      <c r="AP28" s="121">
        <v>127</v>
      </c>
      <c r="AQ28" s="121">
        <v>341</v>
      </c>
      <c r="AR28" s="121">
        <v>1</v>
      </c>
      <c r="AS28" s="121">
        <v>99</v>
      </c>
      <c r="AT28" s="121">
        <v>431</v>
      </c>
      <c r="AU28" s="121">
        <v>120</v>
      </c>
      <c r="AV28" s="124">
        <v>3.2517728231010032</v>
      </c>
      <c r="AW28" s="125">
        <v>71.774721676489847</v>
      </c>
      <c r="AX28" s="125">
        <v>117.12344811431248</v>
      </c>
      <c r="AY28" s="125">
        <v>3.601833660772757</v>
      </c>
    </row>
    <row r="29" spans="1:51" ht="30.75" customHeight="1" x14ac:dyDescent="0.2"/>
    <row r="30" spans="1:51" ht="11.25" customHeight="1" x14ac:dyDescent="0.2"/>
    <row r="31" spans="1:51" ht="11.25" customHeight="1" x14ac:dyDescent="0.2"/>
    <row r="32" spans="1:51" ht="11.25" customHeight="1" x14ac:dyDescent="0.2"/>
    <row r="33" ht="11.25" customHeight="1" x14ac:dyDescent="0.2"/>
    <row r="34" ht="11.25" customHeight="1" x14ac:dyDescent="0.2"/>
  </sheetData>
  <mergeCells count="128">
    <mergeCell ref="AQ20:AQ24"/>
    <mergeCell ref="AF21:AH21"/>
    <mergeCell ref="AI21:AK21"/>
    <mergeCell ref="AF22:AF24"/>
    <mergeCell ref="AG22:AG24"/>
    <mergeCell ref="AH22:AH24"/>
    <mergeCell ref="AI22:AI24"/>
    <mergeCell ref="AJ22:AJ24"/>
    <mergeCell ref="AK22:AK24"/>
    <mergeCell ref="AL20:AL24"/>
    <mergeCell ref="AM20:AM24"/>
    <mergeCell ref="AN20:AN24"/>
    <mergeCell ref="AO20:AO24"/>
    <mergeCell ref="AP20:AP24"/>
    <mergeCell ref="L20:L24"/>
    <mergeCell ref="M20:M24"/>
    <mergeCell ref="N20:N24"/>
    <mergeCell ref="O20:O24"/>
    <mergeCell ref="P20:P24"/>
    <mergeCell ref="Y20:Y24"/>
    <mergeCell ref="AB19:AB24"/>
    <mergeCell ref="AC19:AC24"/>
    <mergeCell ref="AD19:AD24"/>
    <mergeCell ref="AV18:AV24"/>
    <mergeCell ref="AW18:AW24"/>
    <mergeCell ref="AX18:AX24"/>
    <mergeCell ref="AY18:AY24"/>
    <mergeCell ref="D19:D24"/>
    <mergeCell ref="E19:E24"/>
    <mergeCell ref="F19:K19"/>
    <mergeCell ref="L19:N19"/>
    <mergeCell ref="O19:P19"/>
    <mergeCell ref="Q19:Q24"/>
    <mergeCell ref="W18:W24"/>
    <mergeCell ref="X18:X24"/>
    <mergeCell ref="Y18:AC18"/>
    <mergeCell ref="AD18:AS18"/>
    <mergeCell ref="AT18:AT24"/>
    <mergeCell ref="AU18:AU24"/>
    <mergeCell ref="AE19:AN19"/>
    <mergeCell ref="AO19:AQ19"/>
    <mergeCell ref="AR19:AR24"/>
    <mergeCell ref="AS19:AS24"/>
    <mergeCell ref="F20:F24"/>
    <mergeCell ref="G20:G24"/>
    <mergeCell ref="H20:H24"/>
    <mergeCell ref="I20:I24"/>
    <mergeCell ref="AP5:AP9"/>
    <mergeCell ref="AQ5:AQ9"/>
    <mergeCell ref="AF6:AH6"/>
    <mergeCell ref="AI6:AK6"/>
    <mergeCell ref="AF7:AF9"/>
    <mergeCell ref="AG7:AG9"/>
    <mergeCell ref="AH7:AH9"/>
    <mergeCell ref="A18:A24"/>
    <mergeCell ref="B18:B24"/>
    <mergeCell ref="C18:C24"/>
    <mergeCell ref="D18:P18"/>
    <mergeCell ref="Q18:R18"/>
    <mergeCell ref="S18:V18"/>
    <mergeCell ref="R19:R24"/>
    <mergeCell ref="S19:S24"/>
    <mergeCell ref="T19:T24"/>
    <mergeCell ref="U19:U24"/>
    <mergeCell ref="J20:J24"/>
    <mergeCell ref="K20:K24"/>
    <mergeCell ref="V19:V24"/>
    <mergeCell ref="Y19:Z19"/>
    <mergeCell ref="AA19:AA24"/>
    <mergeCell ref="Z20:Z24"/>
    <mergeCell ref="AE20:AE24"/>
    <mergeCell ref="Z5:Z9"/>
    <mergeCell ref="AE5:AE9"/>
    <mergeCell ref="AL5:AL9"/>
    <mergeCell ref="AI7:AI9"/>
    <mergeCell ref="AJ7:AJ9"/>
    <mergeCell ref="AK7:AK9"/>
    <mergeCell ref="AM5:AM9"/>
    <mergeCell ref="AN5:AN9"/>
    <mergeCell ref="AO5:AO9"/>
    <mergeCell ref="AY3:AY9"/>
    <mergeCell ref="D4:D9"/>
    <mergeCell ref="E4:E9"/>
    <mergeCell ref="F4:K4"/>
    <mergeCell ref="L4:N4"/>
    <mergeCell ref="O4:P4"/>
    <mergeCell ref="Q4:Q9"/>
    <mergeCell ref="R4:R9"/>
    <mergeCell ref="S4:S9"/>
    <mergeCell ref="T4:T9"/>
    <mergeCell ref="AD3:AS3"/>
    <mergeCell ref="AT3:AT9"/>
    <mergeCell ref="AU3:AU9"/>
    <mergeCell ref="AV3:AV9"/>
    <mergeCell ref="AW3:AW9"/>
    <mergeCell ref="AX3:AX9"/>
    <mergeCell ref="AD4:AD9"/>
    <mergeCell ref="AE4:AN4"/>
    <mergeCell ref="AO4:AQ4"/>
    <mergeCell ref="AR4:AR9"/>
    <mergeCell ref="AS4:AS9"/>
    <mergeCell ref="F5:F9"/>
    <mergeCell ref="G5:G9"/>
    <mergeCell ref="H5:H9"/>
    <mergeCell ref="A3:A9"/>
    <mergeCell ref="B3:B9"/>
    <mergeCell ref="C3:C9"/>
    <mergeCell ref="D3:P3"/>
    <mergeCell ref="Q3:R3"/>
    <mergeCell ref="S3:V3"/>
    <mergeCell ref="W3:W9"/>
    <mergeCell ref="X3:X9"/>
    <mergeCell ref="Y3:AC3"/>
    <mergeCell ref="I5:I9"/>
    <mergeCell ref="J5:J9"/>
    <mergeCell ref="K5:K9"/>
    <mergeCell ref="L5:L9"/>
    <mergeCell ref="M5:M9"/>
    <mergeCell ref="N5:N9"/>
    <mergeCell ref="U4:U9"/>
    <mergeCell ref="V4:V9"/>
    <mergeCell ref="Y4:Z4"/>
    <mergeCell ref="AA4:AA9"/>
    <mergeCell ref="AB4:AB9"/>
    <mergeCell ref="AC4:AC9"/>
    <mergeCell ref="O5:O9"/>
    <mergeCell ref="P5:P9"/>
    <mergeCell ref="Y5:Y9"/>
  </mergeCells>
  <phoneticPr fontId="5"/>
  <pageMargins left="0.16" right="0.16" top="0.56000000000000005" bottom="0.28000000000000003" header="0.51181102362204722" footer="0.25"/>
  <pageSetup paperSize="9" scale="29" fitToHeight="0" pageOrder="overThenDown" orientation="landscape" horizontalDpi="300" verticalDpi="300" r:id="rId1"/>
  <headerFooter alignWithMargins="0"/>
  <colBreaks count="1" manualBreakCount="1">
    <brk id="51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市町村別 </vt:lpstr>
      <vt:lpstr>年齢階級別</vt:lpstr>
      <vt:lpstr>検診方法別</vt:lpstr>
      <vt:lpstr>検診方法別!Print_Area</vt:lpstr>
      <vt:lpstr>'市町村別 '!Print_Area</vt:lpstr>
      <vt:lpstr>年齢階級別!Print_Area</vt:lpstr>
      <vt:lpstr>検診方法別!Print_Titles</vt:lpstr>
      <vt:lpstr>'市町村別 '!Print_Titles</vt:lpstr>
      <vt:lpstr>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2015-12-21T11:56:04Z</cp:lastPrinted>
  <dcterms:created xsi:type="dcterms:W3CDTF">2015-12-18T13:40:03Z</dcterms:created>
  <dcterms:modified xsi:type="dcterms:W3CDTF">2016-01-07T11:37:50Z</dcterms:modified>
</cp:coreProperties>
</file>