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市町村別" sheetId="1" r:id="rId1"/>
    <sheet name="年齢階級別" sheetId="2" r:id="rId2"/>
  </sheets>
  <definedNames>
    <definedName name="_xlnm.Print_Area" localSheetId="0">市町村別!$A$1:$AR$78</definedName>
    <definedName name="_xlnm.Print_Area" localSheetId="1">年齢階級別!$A$1:$AT$103</definedName>
    <definedName name="_xlnm.Print_Titles" localSheetId="0">市町村別!$A:$B</definedName>
  </definedNames>
  <calcPr calcId="145621"/>
</workbook>
</file>

<file path=xl/calcChain.xml><?xml version="1.0" encoding="utf-8"?>
<calcChain xmlns="http://schemas.openxmlformats.org/spreadsheetml/2006/main">
  <c r="AS83" i="2" l="1"/>
  <c r="AS84" i="2"/>
  <c r="AS85" i="2"/>
  <c r="AS86" i="2"/>
  <c r="AS87" i="2"/>
  <c r="AS88" i="2"/>
  <c r="AT88" i="2"/>
  <c r="AS89" i="2"/>
  <c r="AT89" i="2"/>
  <c r="AS90" i="2"/>
  <c r="AT90" i="2"/>
  <c r="AS91" i="2"/>
  <c r="AT91" i="2"/>
  <c r="AS92" i="2"/>
  <c r="AT92" i="2"/>
  <c r="AS93" i="2"/>
  <c r="AS95" i="2"/>
  <c r="AS96" i="2"/>
  <c r="AS97" i="2"/>
  <c r="AS98" i="2"/>
  <c r="AS99" i="2"/>
  <c r="AS100" i="2"/>
  <c r="AS101" i="2"/>
  <c r="AS102" i="2"/>
  <c r="AS103" i="2"/>
  <c r="AT103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T34" i="2"/>
  <c r="AS14" i="2"/>
  <c r="AS15" i="2"/>
  <c r="AS16" i="2"/>
  <c r="AS17" i="2"/>
  <c r="AS18" i="2"/>
  <c r="AS19" i="2"/>
  <c r="AT19" i="2"/>
  <c r="AS20" i="2"/>
  <c r="AT20" i="2"/>
  <c r="AS21" i="2"/>
  <c r="AT21" i="2"/>
  <c r="AS22" i="2"/>
  <c r="AT22" i="2"/>
  <c r="AS23" i="2"/>
  <c r="AT23" i="2"/>
  <c r="AS24" i="2"/>
  <c r="AS25" i="2"/>
  <c r="AS26" i="2"/>
  <c r="AS27" i="2"/>
  <c r="AS28" i="2"/>
  <c r="AS29" i="2"/>
  <c r="AS30" i="2"/>
  <c r="AS31" i="2"/>
  <c r="AS32" i="2"/>
  <c r="AS33" i="2"/>
  <c r="AS34" i="2"/>
  <c r="AR77" i="1"/>
  <c r="AR66" i="1"/>
  <c r="AR67" i="1"/>
  <c r="AR76" i="1"/>
  <c r="AQ52" i="1"/>
  <c r="AQ54" i="1"/>
  <c r="AQ55" i="1"/>
  <c r="AQ56" i="1"/>
  <c r="AQ58" i="1"/>
  <c r="AQ59" i="1"/>
  <c r="AQ60" i="1"/>
  <c r="AQ62" i="1"/>
  <c r="AQ63" i="1"/>
  <c r="AQ64" i="1"/>
  <c r="AQ66" i="1"/>
  <c r="AQ67" i="1"/>
  <c r="AQ68" i="1"/>
  <c r="AQ70" i="1"/>
  <c r="AQ71" i="1"/>
  <c r="AQ73" i="1"/>
  <c r="AQ74" i="1"/>
  <c r="AQ76" i="1"/>
  <c r="AQ77" i="1"/>
  <c r="AQ51" i="1"/>
  <c r="AR28" i="1"/>
  <c r="AQ32" i="1"/>
  <c r="AQ33" i="1"/>
  <c r="AQ34" i="1"/>
  <c r="AQ35" i="1"/>
  <c r="AQ31" i="1"/>
  <c r="AQ39" i="1"/>
  <c r="AQ40" i="1"/>
  <c r="AQ41" i="1"/>
  <c r="AQ38" i="1"/>
  <c r="AR38" i="1"/>
  <c r="AQ28" i="1"/>
  <c r="AQ22" i="1"/>
  <c r="AQ23" i="1"/>
  <c r="AQ24" i="1"/>
  <c r="AR13" i="1"/>
  <c r="AR12" i="1"/>
  <c r="AQ13" i="1"/>
  <c r="AQ12" i="1"/>
  <c r="AR10" i="1"/>
  <c r="AQ10" i="1"/>
  <c r="AR37" i="1"/>
  <c r="AQ37" i="1"/>
  <c r="AQ30" i="1"/>
  <c r="AQ27" i="1"/>
  <c r="AR26" i="1"/>
  <c r="AQ26" i="1"/>
  <c r="AR21" i="1"/>
  <c r="AQ21" i="1"/>
  <c r="AR20" i="1"/>
  <c r="AQ20" i="1"/>
  <c r="AQ18" i="1"/>
  <c r="AQ17" i="1"/>
  <c r="AQ16" i="1"/>
  <c r="AQ15" i="1"/>
  <c r="AQ44" i="2" l="1"/>
  <c r="AR44" i="2"/>
  <c r="AQ45" i="2"/>
  <c r="AR45" i="2"/>
  <c r="AQ46" i="2"/>
  <c r="AR46" i="2"/>
  <c r="AQ48" i="2"/>
  <c r="AR48" i="2"/>
  <c r="AQ49" i="2"/>
  <c r="AR49" i="2"/>
  <c r="AQ50" i="2"/>
  <c r="AR50" i="2"/>
  <c r="AQ51" i="2"/>
  <c r="AR51" i="2"/>
  <c r="AQ52" i="2"/>
  <c r="AR52" i="2"/>
  <c r="AQ53" i="2"/>
  <c r="AR53" i="2"/>
  <c r="AQ54" i="2"/>
  <c r="AR54" i="2"/>
  <c r="AQ55" i="2"/>
  <c r="AR55" i="2"/>
  <c r="AQ56" i="2"/>
  <c r="AR56" i="2"/>
  <c r="AQ57" i="2"/>
  <c r="AR57" i="2"/>
  <c r="AQ58" i="2"/>
  <c r="AR58" i="2"/>
  <c r="AQ59" i="2"/>
  <c r="AR59" i="2"/>
  <c r="AQ60" i="2"/>
  <c r="AR60" i="2"/>
  <c r="AQ61" i="2"/>
  <c r="AR61" i="2"/>
  <c r="AQ62" i="2"/>
  <c r="AR62" i="2"/>
  <c r="AQ63" i="2"/>
  <c r="AR63" i="2"/>
  <c r="AQ64" i="2"/>
  <c r="AR64" i="2"/>
  <c r="AQ65" i="2"/>
  <c r="AR65" i="2"/>
  <c r="AQ66" i="2"/>
  <c r="AR66" i="2"/>
  <c r="AQ67" i="2"/>
  <c r="AR67" i="2"/>
  <c r="AQ68" i="2"/>
  <c r="AR68" i="2"/>
  <c r="AV34" i="2" l="1"/>
  <c r="AR34" i="2"/>
  <c r="AQ34" i="2"/>
  <c r="AV33" i="2"/>
  <c r="AR33" i="2"/>
  <c r="AQ33" i="2"/>
  <c r="AV32" i="2"/>
  <c r="AR32" i="2"/>
  <c r="AQ32" i="2"/>
  <c r="AV31" i="2"/>
  <c r="AR31" i="2"/>
  <c r="AQ31" i="2"/>
  <c r="AV30" i="2"/>
  <c r="AR30" i="2"/>
  <c r="AQ30" i="2"/>
  <c r="AV29" i="2"/>
  <c r="AR29" i="2"/>
  <c r="AQ29" i="2"/>
  <c r="AV28" i="2"/>
  <c r="AR28" i="2"/>
  <c r="AQ28" i="2"/>
  <c r="AV27" i="2"/>
  <c r="AR27" i="2"/>
  <c r="AQ27" i="2"/>
  <c r="AV26" i="2"/>
  <c r="AR26" i="2"/>
  <c r="AQ26" i="2"/>
  <c r="AV25" i="2"/>
  <c r="AR25" i="2"/>
  <c r="AQ25" i="2"/>
  <c r="AV24" i="2"/>
  <c r="AR24" i="2"/>
  <c r="AQ24" i="2"/>
  <c r="AV23" i="2"/>
  <c r="AR23" i="2"/>
  <c r="AQ23" i="2"/>
  <c r="AV22" i="2"/>
  <c r="AR22" i="2"/>
  <c r="AQ22" i="2"/>
  <c r="AV21" i="2"/>
  <c r="AR21" i="2"/>
  <c r="AQ21" i="2"/>
  <c r="AV20" i="2"/>
  <c r="AR20" i="2"/>
  <c r="AQ20" i="2"/>
  <c r="AV19" i="2"/>
  <c r="AR19" i="2"/>
  <c r="AQ19" i="2"/>
  <c r="AV18" i="2"/>
  <c r="AR18" i="2"/>
  <c r="AQ18" i="2"/>
  <c r="AV17" i="2"/>
  <c r="AR17" i="2"/>
  <c r="AQ17" i="2"/>
  <c r="AV16" i="2"/>
  <c r="AR16" i="2"/>
  <c r="AQ16" i="2"/>
  <c r="AV15" i="2"/>
  <c r="AR15" i="2"/>
  <c r="AQ15" i="2"/>
  <c r="AV14" i="2"/>
  <c r="AR14" i="2"/>
  <c r="AQ14" i="2"/>
  <c r="AV12" i="2"/>
  <c r="AR12" i="2"/>
  <c r="AQ12" i="2"/>
  <c r="AV11" i="2"/>
  <c r="AR11" i="2"/>
  <c r="AQ11" i="2"/>
  <c r="AV10" i="2"/>
  <c r="AR10" i="2"/>
  <c r="AQ10" i="2"/>
  <c r="AV103" i="2"/>
  <c r="AR103" i="2"/>
  <c r="AQ103" i="2"/>
  <c r="AV102" i="2"/>
  <c r="AR102" i="2"/>
  <c r="AQ102" i="2"/>
  <c r="AV101" i="2"/>
  <c r="AR101" i="2"/>
  <c r="AQ101" i="2"/>
  <c r="AV100" i="2"/>
  <c r="AR100" i="2"/>
  <c r="AQ100" i="2"/>
  <c r="AV99" i="2"/>
  <c r="AR99" i="2"/>
  <c r="AQ99" i="2"/>
  <c r="AV98" i="2"/>
  <c r="AR98" i="2"/>
  <c r="AQ98" i="2"/>
  <c r="AV97" i="2"/>
  <c r="AR97" i="2"/>
  <c r="AQ97" i="2"/>
  <c r="AV96" i="2"/>
  <c r="AR96" i="2"/>
  <c r="AQ96" i="2"/>
  <c r="AV95" i="2"/>
  <c r="AR95" i="2"/>
  <c r="AQ95" i="2"/>
  <c r="AV94" i="2"/>
  <c r="AR94" i="2"/>
  <c r="AQ94" i="2"/>
  <c r="AV93" i="2"/>
  <c r="AR93" i="2"/>
  <c r="AQ93" i="2"/>
  <c r="AV92" i="2"/>
  <c r="AR92" i="2"/>
  <c r="AQ92" i="2"/>
  <c r="AV91" i="2"/>
  <c r="AR91" i="2"/>
  <c r="AQ91" i="2"/>
  <c r="AV90" i="2"/>
  <c r="AR90" i="2"/>
  <c r="AQ90" i="2"/>
  <c r="AV89" i="2"/>
  <c r="AR89" i="2"/>
  <c r="AQ89" i="2"/>
  <c r="AV88" i="2"/>
  <c r="AR88" i="2"/>
  <c r="AQ88" i="2"/>
  <c r="AV87" i="2"/>
  <c r="AR87" i="2"/>
  <c r="AQ87" i="2"/>
  <c r="AV86" i="2"/>
  <c r="AR86" i="2"/>
  <c r="AQ86" i="2"/>
  <c r="AV85" i="2"/>
  <c r="AR85" i="2"/>
  <c r="AQ85" i="2"/>
  <c r="AV84" i="2"/>
  <c r="AR84" i="2"/>
  <c r="AQ84" i="2"/>
  <c r="AV83" i="2"/>
  <c r="AR83" i="2"/>
  <c r="AQ83" i="2"/>
  <c r="AV81" i="2"/>
  <c r="AR81" i="2"/>
  <c r="AQ81" i="2"/>
  <c r="AV80" i="2"/>
  <c r="AV79" i="2"/>
  <c r="AR79" i="2"/>
  <c r="AQ79" i="2"/>
  <c r="AV68" i="2"/>
  <c r="AV67" i="2"/>
  <c r="AV66" i="2"/>
  <c r="AV65" i="2"/>
  <c r="AV64" i="2"/>
  <c r="AV63" i="2"/>
  <c r="AV62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6" i="2"/>
  <c r="AV45" i="2"/>
  <c r="AV44" i="2"/>
  <c r="AP77" i="1" l="1"/>
  <c r="AO77" i="1"/>
  <c r="R77" i="1"/>
  <c r="P77" i="1"/>
  <c r="J77" i="1"/>
  <c r="E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Q76" i="1"/>
  <c r="O76" i="1"/>
  <c r="N76" i="1"/>
  <c r="M76" i="1"/>
  <c r="L76" i="1"/>
  <c r="K76" i="1"/>
  <c r="I76" i="1"/>
  <c r="H76" i="1"/>
  <c r="G76" i="1"/>
  <c r="F76" i="1"/>
  <c r="D76" i="1"/>
  <c r="C76" i="1"/>
  <c r="AP74" i="1"/>
  <c r="AO74" i="1"/>
  <c r="R74" i="1"/>
  <c r="P74" i="1"/>
  <c r="J74" i="1"/>
  <c r="E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Q73" i="1"/>
  <c r="O73" i="1"/>
  <c r="N73" i="1"/>
  <c r="M73" i="1"/>
  <c r="L73" i="1"/>
  <c r="K73" i="1"/>
  <c r="I73" i="1"/>
  <c r="H73" i="1"/>
  <c r="G73" i="1"/>
  <c r="F73" i="1"/>
  <c r="D73" i="1"/>
  <c r="E73" i="1" s="1"/>
  <c r="C73" i="1"/>
  <c r="AP71" i="1"/>
  <c r="AO71" i="1"/>
  <c r="R71" i="1"/>
  <c r="P71" i="1"/>
  <c r="J71" i="1"/>
  <c r="E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Q70" i="1"/>
  <c r="O70" i="1"/>
  <c r="N70" i="1"/>
  <c r="M70" i="1"/>
  <c r="L70" i="1"/>
  <c r="K70" i="1"/>
  <c r="I70" i="1"/>
  <c r="H70" i="1"/>
  <c r="G70" i="1"/>
  <c r="F70" i="1"/>
  <c r="D70" i="1"/>
  <c r="C70" i="1"/>
  <c r="AP68" i="1"/>
  <c r="AO68" i="1"/>
  <c r="R68" i="1"/>
  <c r="P68" i="1"/>
  <c r="J68" i="1"/>
  <c r="E68" i="1"/>
  <c r="AP67" i="1"/>
  <c r="AO67" i="1"/>
  <c r="R67" i="1"/>
  <c r="P67" i="1"/>
  <c r="J67" i="1"/>
  <c r="E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Q66" i="1"/>
  <c r="O66" i="1"/>
  <c r="N66" i="1"/>
  <c r="M66" i="1"/>
  <c r="L66" i="1"/>
  <c r="K66" i="1"/>
  <c r="I66" i="1"/>
  <c r="H66" i="1"/>
  <c r="G66" i="1"/>
  <c r="J66" i="1" s="1"/>
  <c r="F66" i="1"/>
  <c r="D66" i="1"/>
  <c r="C66" i="1"/>
  <c r="AP64" i="1"/>
  <c r="AO64" i="1"/>
  <c r="R64" i="1"/>
  <c r="P64" i="1"/>
  <c r="J64" i="1"/>
  <c r="E64" i="1"/>
  <c r="AP63" i="1"/>
  <c r="AO63" i="1"/>
  <c r="R63" i="1"/>
  <c r="P63" i="1"/>
  <c r="J63" i="1"/>
  <c r="E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Q62" i="1"/>
  <c r="O62" i="1"/>
  <c r="N62" i="1"/>
  <c r="M62" i="1"/>
  <c r="L62" i="1"/>
  <c r="K62" i="1"/>
  <c r="I62" i="1"/>
  <c r="H62" i="1"/>
  <c r="G62" i="1"/>
  <c r="F62" i="1"/>
  <c r="D62" i="1"/>
  <c r="C62" i="1"/>
  <c r="AP60" i="1"/>
  <c r="AO60" i="1"/>
  <c r="R60" i="1"/>
  <c r="P60" i="1"/>
  <c r="J60" i="1"/>
  <c r="E60" i="1"/>
  <c r="AP59" i="1"/>
  <c r="AO59" i="1"/>
  <c r="R59" i="1"/>
  <c r="P59" i="1"/>
  <c r="J59" i="1"/>
  <c r="E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Q58" i="1"/>
  <c r="O58" i="1"/>
  <c r="N58" i="1"/>
  <c r="M58" i="1"/>
  <c r="L58" i="1"/>
  <c r="K58" i="1"/>
  <c r="I58" i="1"/>
  <c r="H58" i="1"/>
  <c r="G58" i="1"/>
  <c r="F58" i="1"/>
  <c r="D58" i="1"/>
  <c r="C58" i="1"/>
  <c r="AP56" i="1"/>
  <c r="AO56" i="1"/>
  <c r="R56" i="1"/>
  <c r="P56" i="1"/>
  <c r="J56" i="1"/>
  <c r="E56" i="1"/>
  <c r="AP55" i="1"/>
  <c r="AO55" i="1"/>
  <c r="R55" i="1"/>
  <c r="P55" i="1"/>
  <c r="J55" i="1"/>
  <c r="E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Q54" i="1"/>
  <c r="O54" i="1"/>
  <c r="P54" i="1" s="1"/>
  <c r="N54" i="1"/>
  <c r="M54" i="1"/>
  <c r="L54" i="1"/>
  <c r="K54" i="1"/>
  <c r="I54" i="1"/>
  <c r="H54" i="1"/>
  <c r="G54" i="1"/>
  <c r="F54" i="1"/>
  <c r="J54" i="1" s="1"/>
  <c r="D54" i="1"/>
  <c r="C54" i="1"/>
  <c r="AP52" i="1"/>
  <c r="AO52" i="1"/>
  <c r="R52" i="1"/>
  <c r="P52" i="1"/>
  <c r="J52" i="1"/>
  <c r="E52" i="1"/>
  <c r="AN51" i="1"/>
  <c r="AM51" i="1"/>
  <c r="AL51" i="1"/>
  <c r="AK51" i="1"/>
  <c r="AJ51" i="1"/>
  <c r="AI51" i="1"/>
  <c r="AH51" i="1"/>
  <c r="AG51" i="1"/>
  <c r="AP51" i="1" s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Q51" i="1"/>
  <c r="O51" i="1"/>
  <c r="N51" i="1"/>
  <c r="M51" i="1"/>
  <c r="L51" i="1"/>
  <c r="K51" i="1"/>
  <c r="I51" i="1"/>
  <c r="H51" i="1"/>
  <c r="G51" i="1"/>
  <c r="F51" i="1"/>
  <c r="D51" i="1"/>
  <c r="C51" i="1"/>
  <c r="AP41" i="1"/>
  <c r="AO41" i="1"/>
  <c r="R41" i="1"/>
  <c r="P41" i="1"/>
  <c r="J41" i="1"/>
  <c r="E41" i="1"/>
  <c r="AP40" i="1"/>
  <c r="AO40" i="1"/>
  <c r="R40" i="1"/>
  <c r="P40" i="1"/>
  <c r="J40" i="1"/>
  <c r="E40" i="1"/>
  <c r="AP39" i="1"/>
  <c r="AO39" i="1"/>
  <c r="R39" i="1"/>
  <c r="P39" i="1"/>
  <c r="J39" i="1"/>
  <c r="E39" i="1"/>
  <c r="AP38" i="1"/>
  <c r="AO38" i="1"/>
  <c r="R38" i="1"/>
  <c r="P38" i="1"/>
  <c r="J38" i="1"/>
  <c r="E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Q37" i="1"/>
  <c r="O37" i="1"/>
  <c r="N37" i="1"/>
  <c r="M37" i="1"/>
  <c r="L37" i="1"/>
  <c r="K37" i="1"/>
  <c r="I37" i="1"/>
  <c r="H37" i="1"/>
  <c r="G37" i="1"/>
  <c r="F37" i="1"/>
  <c r="D37" i="1"/>
  <c r="C37" i="1"/>
  <c r="AP35" i="1"/>
  <c r="AO35" i="1"/>
  <c r="R35" i="1"/>
  <c r="P35" i="1"/>
  <c r="J35" i="1"/>
  <c r="E35" i="1"/>
  <c r="AP34" i="1"/>
  <c r="AO34" i="1"/>
  <c r="R34" i="1"/>
  <c r="P34" i="1"/>
  <c r="J34" i="1"/>
  <c r="E34" i="1"/>
  <c r="AP33" i="1"/>
  <c r="AO33" i="1"/>
  <c r="R33" i="1"/>
  <c r="P33" i="1"/>
  <c r="J33" i="1"/>
  <c r="E33" i="1"/>
  <c r="AP32" i="1"/>
  <c r="AO32" i="1"/>
  <c r="R32" i="1"/>
  <c r="P32" i="1"/>
  <c r="J32" i="1"/>
  <c r="E32" i="1"/>
  <c r="AP31" i="1"/>
  <c r="AO31" i="1"/>
  <c r="R31" i="1"/>
  <c r="P31" i="1"/>
  <c r="J31" i="1"/>
  <c r="E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Q30" i="1"/>
  <c r="O30" i="1"/>
  <c r="N30" i="1"/>
  <c r="M30" i="1"/>
  <c r="L30" i="1"/>
  <c r="K30" i="1"/>
  <c r="I30" i="1"/>
  <c r="H30" i="1"/>
  <c r="G30" i="1"/>
  <c r="F30" i="1"/>
  <c r="D30" i="1"/>
  <c r="C30" i="1"/>
  <c r="AP28" i="1"/>
  <c r="AO28" i="1"/>
  <c r="R28" i="1"/>
  <c r="P28" i="1"/>
  <c r="J28" i="1"/>
  <c r="E28" i="1"/>
  <c r="AP27" i="1"/>
  <c r="AO27" i="1"/>
  <c r="R27" i="1"/>
  <c r="P27" i="1"/>
  <c r="J27" i="1"/>
  <c r="E27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Q26" i="1"/>
  <c r="O26" i="1"/>
  <c r="N26" i="1"/>
  <c r="M26" i="1"/>
  <c r="L26" i="1"/>
  <c r="K26" i="1"/>
  <c r="I26" i="1"/>
  <c r="H26" i="1"/>
  <c r="G26" i="1"/>
  <c r="F26" i="1"/>
  <c r="D26" i="1"/>
  <c r="C26" i="1"/>
  <c r="AP24" i="1"/>
  <c r="AO24" i="1"/>
  <c r="R24" i="1"/>
  <c r="P24" i="1"/>
  <c r="J24" i="1"/>
  <c r="E24" i="1"/>
  <c r="AP23" i="1"/>
  <c r="AO23" i="1"/>
  <c r="R23" i="1"/>
  <c r="P23" i="1"/>
  <c r="J23" i="1"/>
  <c r="E23" i="1"/>
  <c r="AP22" i="1"/>
  <c r="AO22" i="1"/>
  <c r="R22" i="1"/>
  <c r="P22" i="1"/>
  <c r="J22" i="1"/>
  <c r="E22" i="1"/>
  <c r="AP21" i="1"/>
  <c r="AO21" i="1"/>
  <c r="R21" i="1"/>
  <c r="P21" i="1"/>
  <c r="J21" i="1"/>
  <c r="E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Q20" i="1"/>
  <c r="O20" i="1"/>
  <c r="N20" i="1"/>
  <c r="M20" i="1"/>
  <c r="L20" i="1"/>
  <c r="K20" i="1"/>
  <c r="I20" i="1"/>
  <c r="H20" i="1"/>
  <c r="G20" i="1"/>
  <c r="F20" i="1"/>
  <c r="D20" i="1"/>
  <c r="C20" i="1"/>
  <c r="AP18" i="1"/>
  <c r="AO18" i="1"/>
  <c r="R18" i="1"/>
  <c r="P18" i="1"/>
  <c r="J18" i="1"/>
  <c r="E18" i="1"/>
  <c r="AP17" i="1"/>
  <c r="AO17" i="1"/>
  <c r="R17" i="1"/>
  <c r="P17" i="1"/>
  <c r="J17" i="1"/>
  <c r="E17" i="1"/>
  <c r="AP16" i="1"/>
  <c r="AO16" i="1"/>
  <c r="R16" i="1"/>
  <c r="P16" i="1"/>
  <c r="J16" i="1"/>
  <c r="E16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Q15" i="1"/>
  <c r="O15" i="1"/>
  <c r="N15" i="1"/>
  <c r="M15" i="1"/>
  <c r="L15" i="1"/>
  <c r="K15" i="1"/>
  <c r="I15" i="1"/>
  <c r="H15" i="1"/>
  <c r="G15" i="1"/>
  <c r="F15" i="1"/>
  <c r="D15" i="1"/>
  <c r="C15" i="1"/>
  <c r="AN13" i="1"/>
  <c r="AM13" i="1"/>
  <c r="AL13" i="1"/>
  <c r="AK13" i="1"/>
  <c r="AK10" i="1" s="1"/>
  <c r="AJ13" i="1"/>
  <c r="AI13" i="1"/>
  <c r="AH13" i="1"/>
  <c r="AG13" i="1"/>
  <c r="AF13" i="1"/>
  <c r="AE13" i="1"/>
  <c r="AD13" i="1"/>
  <c r="AC13" i="1"/>
  <c r="AC10" i="1" s="1"/>
  <c r="AB13" i="1"/>
  <c r="AA13" i="1"/>
  <c r="Z13" i="1"/>
  <c r="Y13" i="1"/>
  <c r="X13" i="1"/>
  <c r="W13" i="1"/>
  <c r="V13" i="1"/>
  <c r="U13" i="1"/>
  <c r="U10" i="1" s="1"/>
  <c r="T13" i="1"/>
  <c r="S13" i="1"/>
  <c r="Q13" i="1"/>
  <c r="O13" i="1"/>
  <c r="N13" i="1"/>
  <c r="M13" i="1"/>
  <c r="L13" i="1"/>
  <c r="K13" i="1"/>
  <c r="K10" i="1" s="1"/>
  <c r="I13" i="1"/>
  <c r="H13" i="1"/>
  <c r="G13" i="1"/>
  <c r="F13" i="1"/>
  <c r="D13" i="1"/>
  <c r="C13" i="1"/>
  <c r="AN12" i="1"/>
  <c r="AN10" i="1" s="1"/>
  <c r="AM12" i="1"/>
  <c r="AL12" i="1"/>
  <c r="AK12" i="1"/>
  <c r="AJ12" i="1"/>
  <c r="AJ10" i="1" s="1"/>
  <c r="AI12" i="1"/>
  <c r="AH12" i="1"/>
  <c r="AG12" i="1"/>
  <c r="AF12" i="1"/>
  <c r="AF10" i="1" s="1"/>
  <c r="AE12" i="1"/>
  <c r="AD12" i="1"/>
  <c r="AC12" i="1"/>
  <c r="AB12" i="1"/>
  <c r="AA12" i="1"/>
  <c r="Z12" i="1"/>
  <c r="Y12" i="1"/>
  <c r="X12" i="1"/>
  <c r="X10" i="1" s="1"/>
  <c r="W12" i="1"/>
  <c r="V12" i="1"/>
  <c r="U12" i="1"/>
  <c r="T12" i="1"/>
  <c r="T10" i="1" s="1"/>
  <c r="S12" i="1"/>
  <c r="Q12" i="1"/>
  <c r="O12" i="1"/>
  <c r="N12" i="1"/>
  <c r="N10" i="1" s="1"/>
  <c r="M12" i="1"/>
  <c r="L12" i="1"/>
  <c r="K12" i="1"/>
  <c r="I12" i="1"/>
  <c r="H12" i="1"/>
  <c r="G12" i="1"/>
  <c r="F12" i="1"/>
  <c r="D12" i="1"/>
  <c r="C12" i="1"/>
  <c r="AB10" i="1"/>
  <c r="I10" i="1"/>
  <c r="E12" i="1" l="1"/>
  <c r="E15" i="1"/>
  <c r="F10" i="1"/>
  <c r="O10" i="1"/>
  <c r="Y10" i="1"/>
  <c r="AG10" i="1"/>
  <c r="P20" i="1"/>
  <c r="E66" i="1"/>
  <c r="J76" i="1"/>
  <c r="D10" i="1"/>
  <c r="AO10" i="1" s="1"/>
  <c r="G10" i="1"/>
  <c r="J10" i="1" s="1"/>
  <c r="L10" i="1"/>
  <c r="R12" i="1"/>
  <c r="V10" i="1"/>
  <c r="Z10" i="1"/>
  <c r="AD10" i="1"/>
  <c r="AH10" i="1"/>
  <c r="AL10" i="1"/>
  <c r="E13" i="1"/>
  <c r="J20" i="1"/>
  <c r="AP20" i="1"/>
  <c r="P30" i="1"/>
  <c r="J37" i="1"/>
  <c r="P37" i="1"/>
  <c r="AP37" i="1"/>
  <c r="P58" i="1"/>
  <c r="R51" i="1"/>
  <c r="R62" i="1"/>
  <c r="C10" i="1"/>
  <c r="H10" i="1"/>
  <c r="M10" i="1"/>
  <c r="S10" i="1"/>
  <c r="W10" i="1"/>
  <c r="AA10" i="1"/>
  <c r="AE10" i="1"/>
  <c r="AI10" i="1"/>
  <c r="AM10" i="1"/>
  <c r="R20" i="1"/>
  <c r="P76" i="1"/>
  <c r="R37" i="1"/>
  <c r="AP76" i="1"/>
  <c r="R26" i="1"/>
  <c r="E30" i="1"/>
  <c r="J51" i="1"/>
  <c r="P51" i="1"/>
  <c r="AO54" i="1"/>
  <c r="J58" i="1"/>
  <c r="AP58" i="1"/>
  <c r="P66" i="1"/>
  <c r="E10" i="1"/>
  <c r="AO70" i="1"/>
  <c r="J13" i="1"/>
  <c r="P62" i="1"/>
  <c r="P70" i="1"/>
  <c r="J73" i="1"/>
  <c r="R73" i="1"/>
  <c r="AP73" i="1"/>
  <c r="AP10" i="1"/>
  <c r="Q10" i="1"/>
  <c r="R13" i="1"/>
  <c r="P26" i="1"/>
  <c r="AP13" i="1"/>
  <c r="J12" i="1"/>
  <c r="AP12" i="1"/>
  <c r="J15" i="1"/>
  <c r="R15" i="1"/>
  <c r="AP15" i="1"/>
  <c r="P10" i="1"/>
  <c r="E20" i="1"/>
  <c r="AO26" i="1"/>
  <c r="J30" i="1"/>
  <c r="AP30" i="1"/>
  <c r="AO37" i="1"/>
  <c r="AO51" i="1"/>
  <c r="R54" i="1"/>
  <c r="E58" i="1"/>
  <c r="AO62" i="1"/>
  <c r="AP66" i="1"/>
  <c r="R70" i="1"/>
  <c r="E76" i="1"/>
  <c r="AO20" i="1"/>
  <c r="J26" i="1"/>
  <c r="AP26" i="1"/>
  <c r="R30" i="1"/>
  <c r="E54" i="1"/>
  <c r="AO58" i="1"/>
  <c r="J62" i="1"/>
  <c r="AP62" i="1"/>
  <c r="R66" i="1"/>
  <c r="E70" i="1"/>
  <c r="AO76" i="1"/>
  <c r="P12" i="1"/>
  <c r="AO12" i="1"/>
  <c r="P13" i="1"/>
  <c r="AO13" i="1"/>
  <c r="P15" i="1"/>
  <c r="AO15" i="1"/>
  <c r="E26" i="1"/>
  <c r="AO30" i="1"/>
  <c r="E37" i="1"/>
  <c r="E51" i="1"/>
  <c r="AP54" i="1"/>
  <c r="R58" i="1"/>
  <c r="E62" i="1"/>
  <c r="AO66" i="1"/>
  <c r="J70" i="1"/>
  <c r="AP70" i="1"/>
  <c r="P73" i="1"/>
  <c r="AO73" i="1"/>
  <c r="R76" i="1"/>
  <c r="R10" i="1" l="1"/>
</calcChain>
</file>

<file path=xl/sharedStrings.xml><?xml version="1.0" encoding="utf-8"?>
<sst xmlns="http://schemas.openxmlformats.org/spreadsheetml/2006/main" count="597" uniqueCount="120">
  <si>
    <t>区   分</t>
    <phoneticPr fontId="6"/>
  </si>
  <si>
    <t>対象者数</t>
  </si>
  <si>
    <t>受診者数</t>
    <rPh sb="0" eb="2">
      <t>ジュシン</t>
    </rPh>
    <phoneticPr fontId="6"/>
  </si>
  <si>
    <t>Ｘ線判定結果</t>
    <phoneticPr fontId="6"/>
  </si>
  <si>
    <t>喀痰細胞診</t>
    <phoneticPr fontId="6"/>
  </si>
  <si>
    <t>精   　　　　 検　　　　   結  　　　　  果</t>
    <phoneticPr fontId="6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</si>
  <si>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6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</si>
  <si>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6"/>
  </si>
  <si>
    <t>発見方法別
肺がん患者数</t>
    <rPh sb="2" eb="4">
      <t>ホウホウ</t>
    </rPh>
    <rPh sb="6" eb="7">
      <t>ハイ</t>
    </rPh>
    <rPh sb="9" eb="12">
      <t>カンジャスウ</t>
    </rPh>
    <phoneticPr fontId="6"/>
  </si>
  <si>
    <t>肺がん発見率
(人口10万対)</t>
    <rPh sb="0" eb="1">
      <t>ハイ</t>
    </rPh>
    <rPh sb="3" eb="5">
      <t>ハッケン</t>
    </rPh>
    <rPh sb="5" eb="6">
      <t>リツ</t>
    </rPh>
    <rPh sb="8" eb="10">
      <t>ジンコウ</t>
    </rPh>
    <rPh sb="12" eb="14">
      <t>マンタイ</t>
    </rPh>
    <phoneticPr fontId="4"/>
  </si>
  <si>
    <t>結核発見率
(人口10万対)</t>
    <rPh sb="0" eb="2">
      <t>ケッカク</t>
    </rPh>
    <rPh sb="2" eb="4">
      <t>ハッケン</t>
    </rPh>
    <rPh sb="4" eb="5">
      <t>リツ</t>
    </rPh>
    <rPh sb="7" eb="9">
      <t>ジンコウ</t>
    </rPh>
    <rPh sb="11" eb="13">
      <t>マンタイ</t>
    </rPh>
    <phoneticPr fontId="4"/>
  </si>
  <si>
    <t xml:space="preserve">
要精検者数</t>
    <phoneticPr fontId="6"/>
  </si>
  <si>
    <t xml:space="preserve">
精検受診者数</t>
    <rPh sb="5" eb="7">
      <t>ジュシン</t>
    </rPh>
    <rPh sb="7" eb="8">
      <t>シャ</t>
    </rPh>
    <phoneticPr fontId="6"/>
  </si>
  <si>
    <t>対象者数</t>
    <rPh sb="0" eb="3">
      <t>タイショウシャ</t>
    </rPh>
    <rPh sb="3" eb="4">
      <t>スウ</t>
    </rPh>
    <phoneticPr fontId="6"/>
  </si>
  <si>
    <t>採痰者数</t>
    <rPh sb="0" eb="1">
      <t>サイ</t>
    </rPh>
    <rPh sb="1" eb="2">
      <t>タン</t>
    </rPh>
    <rPh sb="2" eb="3">
      <t>シャ</t>
    </rPh>
    <rPh sb="3" eb="4">
      <t>スウ</t>
    </rPh>
    <phoneticPr fontId="6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</si>
  <si>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6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</si>
  <si>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6"/>
  </si>
  <si>
    <t>異常なし</t>
    <rPh sb="0" eb="2">
      <t>イジョウ</t>
    </rPh>
    <phoneticPr fontId="6"/>
  </si>
  <si>
    <t>肺　が　ん（原発性肺がん）</t>
    <rPh sb="0" eb="1">
      <t>ハイ</t>
    </rPh>
    <rPh sb="6" eb="8">
      <t>ゲンパツ</t>
    </rPh>
    <rPh sb="8" eb="9">
      <t>セイ</t>
    </rPh>
    <rPh sb="9" eb="10">
      <t>ハイ</t>
    </rPh>
    <phoneticPr fontId="6"/>
  </si>
  <si>
    <t xml:space="preserve">肺がんの疑い 
</t>
    <phoneticPr fontId="6"/>
  </si>
  <si>
    <t>その他悪性新生物</t>
    <rPh sb="2" eb="3">
      <t>タ</t>
    </rPh>
    <rPh sb="3" eb="5">
      <t>アクセイ</t>
    </rPh>
    <rPh sb="5" eb="8">
      <t>シンセイブツ</t>
    </rPh>
    <phoneticPr fontId="6"/>
  </si>
  <si>
    <t>結　核</t>
    <rPh sb="0" eb="1">
      <t>ムスブ</t>
    </rPh>
    <rPh sb="2" eb="3">
      <t>カク</t>
    </rPh>
    <phoneticPr fontId="6"/>
  </si>
  <si>
    <t>その他</t>
    <rPh sb="2" eb="3">
      <t>タ</t>
    </rPh>
    <phoneticPr fontId="6"/>
  </si>
  <si>
    <t>X-P</t>
  </si>
  <si>
    <t>喀痰</t>
    <rPh sb="0" eb="1">
      <t>カク</t>
    </rPh>
    <rPh sb="1" eb="2">
      <t>タン</t>
    </rPh>
    <phoneticPr fontId="6"/>
  </si>
  <si>
    <t>X-P
喀痰</t>
    <rPh sb="4" eb="5">
      <t>カク</t>
    </rPh>
    <rPh sb="5" eb="6">
      <t>タン</t>
    </rPh>
    <phoneticPr fontId="6"/>
  </si>
  <si>
    <t>計</t>
    <rPh sb="0" eb="1">
      <t>ケイ</t>
    </rPh>
    <phoneticPr fontId="6"/>
  </si>
  <si>
    <t>病　　期</t>
    <rPh sb="0" eb="1">
      <t>ビョウ</t>
    </rPh>
    <rPh sb="3" eb="4">
      <t>キ</t>
    </rPh>
    <phoneticPr fontId="6"/>
  </si>
  <si>
    <t>Ｅ１
再掲</t>
    <rPh sb="3" eb="5">
      <t>サイケイ</t>
    </rPh>
    <phoneticPr fontId="6"/>
  </si>
  <si>
    <t>Ｅ２
再掲</t>
    <rPh sb="3" eb="5">
      <t>サイケイ</t>
    </rPh>
    <phoneticPr fontId="6"/>
  </si>
  <si>
    <t>0期</t>
    <rPh sb="1" eb="2">
      <t>キ</t>
    </rPh>
    <phoneticPr fontId="6"/>
  </si>
  <si>
    <t>Ⅰ期</t>
    <rPh sb="1" eb="2">
      <t>キ</t>
    </rPh>
    <phoneticPr fontId="6"/>
  </si>
  <si>
    <t>Ⅱ期</t>
    <rPh sb="1" eb="2">
      <t>キ</t>
    </rPh>
    <phoneticPr fontId="6"/>
  </si>
  <si>
    <t>Ⅲ期</t>
    <rPh sb="1" eb="2">
      <t>キ</t>
    </rPh>
    <phoneticPr fontId="6"/>
  </si>
  <si>
    <t>Ⅳ期</t>
    <rPh sb="1" eb="2">
      <t>キ</t>
    </rPh>
    <phoneticPr fontId="6"/>
  </si>
  <si>
    <t>県計</t>
    <rPh sb="0" eb="1">
      <t>ケン</t>
    </rPh>
    <rPh sb="1" eb="2">
      <t>ケイ</t>
    </rPh>
    <phoneticPr fontId="6"/>
  </si>
  <si>
    <t>市計</t>
    <rPh sb="0" eb="1">
      <t>シ</t>
    </rPh>
    <rPh sb="1" eb="2">
      <t>ケイ</t>
    </rPh>
    <phoneticPr fontId="6"/>
  </si>
  <si>
    <t>町村計</t>
    <rPh sb="0" eb="2">
      <t>チョウソン</t>
    </rPh>
    <rPh sb="2" eb="3">
      <t>ケイ</t>
    </rPh>
    <phoneticPr fontId="6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</si>
  <si>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6"/>
  </si>
  <si>
    <t>村上市</t>
    <rPh sb="0" eb="3">
      <t>ムラカミシ</t>
    </rPh>
    <phoneticPr fontId="6"/>
  </si>
  <si>
    <t>関川村</t>
    <rPh sb="0" eb="3">
      <t>セキカワムラ</t>
    </rPh>
    <phoneticPr fontId="6"/>
  </si>
  <si>
    <t>粟島浦村</t>
    <rPh sb="0" eb="4">
      <t>アワシマウラムラ</t>
    </rPh>
    <phoneticPr fontId="6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</si>
  <si>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6"/>
  </si>
  <si>
    <t>新発田市</t>
    <rPh sb="0" eb="4">
      <t>シバタシ</t>
    </rPh>
    <phoneticPr fontId="6"/>
  </si>
  <si>
    <t>阿賀野市</t>
    <rPh sb="0" eb="4">
      <t>アガノシ</t>
    </rPh>
    <phoneticPr fontId="6"/>
  </si>
  <si>
    <t>胎内市</t>
    <rPh sb="0" eb="3">
      <t>タイナイシ</t>
    </rPh>
    <phoneticPr fontId="6"/>
  </si>
  <si>
    <t>聖籠町</t>
    <rPh sb="0" eb="3">
      <t>セイロウマチ</t>
    </rPh>
    <phoneticPr fontId="6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</si>
  <si>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6"/>
  </si>
  <si>
    <t>五泉市</t>
    <rPh sb="0" eb="3">
      <t>ゴセンシ</t>
    </rPh>
    <phoneticPr fontId="6"/>
  </si>
  <si>
    <t>阿賀町</t>
    <rPh sb="0" eb="3">
      <t>アガマチ</t>
    </rPh>
    <phoneticPr fontId="6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</si>
  <si>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6"/>
  </si>
  <si>
    <t>三条市</t>
    <rPh sb="0" eb="3">
      <t>サンジョウシ</t>
    </rPh>
    <phoneticPr fontId="6"/>
  </si>
  <si>
    <t>燕市</t>
    <rPh sb="0" eb="2">
      <t>ツバメシ</t>
    </rPh>
    <phoneticPr fontId="6"/>
  </si>
  <si>
    <t>加茂市</t>
    <rPh sb="0" eb="3">
      <t>カモシ</t>
    </rPh>
    <phoneticPr fontId="6"/>
  </si>
  <si>
    <t>田上町</t>
    <rPh sb="0" eb="3">
      <t>タガミマチ</t>
    </rPh>
    <phoneticPr fontId="6"/>
  </si>
  <si>
    <t>弥彦村</t>
    <rPh sb="0" eb="3">
      <t>ヤヒコムラ</t>
    </rPh>
    <phoneticPr fontId="6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</si>
  <si>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6"/>
  </si>
  <si>
    <t>長岡市</t>
    <rPh sb="0" eb="3">
      <t>ナガオカシ</t>
    </rPh>
    <phoneticPr fontId="6"/>
  </si>
  <si>
    <t>見附市</t>
    <rPh sb="0" eb="3">
      <t>ミツケシ</t>
    </rPh>
    <phoneticPr fontId="6"/>
  </si>
  <si>
    <t>出雲崎町</t>
    <rPh sb="0" eb="4">
      <t>イズモザキマチ</t>
    </rPh>
    <phoneticPr fontId="6"/>
  </si>
  <si>
    <t>小千谷市</t>
    <rPh sb="0" eb="2">
      <t>コセン</t>
    </rPh>
    <rPh sb="2" eb="4">
      <t>タニシ</t>
    </rPh>
    <phoneticPr fontId="6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</si>
  <si>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6"/>
  </si>
  <si>
    <t>魚沼市</t>
    <rPh sb="0" eb="3">
      <t>ウオヌマシ</t>
    </rPh>
    <phoneticPr fontId="6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</si>
  <si>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6"/>
  </si>
  <si>
    <t>南魚沼市</t>
    <rPh sb="0" eb="4">
      <t>ミナミウオヌマシ</t>
    </rPh>
    <phoneticPr fontId="6"/>
  </si>
  <si>
    <t>湯沢町</t>
    <rPh sb="0" eb="3">
      <t>ユザワマチ</t>
    </rPh>
    <phoneticPr fontId="6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</si>
  <si>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6"/>
  </si>
  <si>
    <t>十日町市</t>
    <rPh sb="0" eb="4">
      <t>トオカマチシ</t>
    </rPh>
    <phoneticPr fontId="6"/>
  </si>
  <si>
    <t>津南町</t>
    <rPh sb="0" eb="3">
      <t>ツナンマチ</t>
    </rPh>
    <phoneticPr fontId="6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</si>
  <si>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6"/>
  </si>
  <si>
    <t>柏崎市</t>
    <rPh sb="0" eb="3">
      <t>カシワザキシ</t>
    </rPh>
    <phoneticPr fontId="6"/>
  </si>
  <si>
    <t>刈羽村</t>
    <rPh sb="0" eb="2">
      <t>カリワ</t>
    </rPh>
    <rPh sb="2" eb="3">
      <t>ムラ</t>
    </rPh>
    <phoneticPr fontId="6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</si>
  <si>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6"/>
  </si>
  <si>
    <t>上越市</t>
    <rPh sb="0" eb="3">
      <t>ジョウエツシ</t>
    </rPh>
    <phoneticPr fontId="6"/>
  </si>
  <si>
    <t>妙高市</t>
    <rPh sb="0" eb="3">
      <t>ミョウコウシ</t>
    </rPh>
    <phoneticPr fontId="6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</si>
  <si>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6"/>
  </si>
  <si>
    <t>糸魚川市</t>
    <rPh sb="0" eb="4">
      <t>イトイガワシ</t>
    </rPh>
    <phoneticPr fontId="6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</si>
  <si>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6"/>
  </si>
  <si>
    <t>佐渡市</t>
    <rPh sb="0" eb="3">
      <t>サドシ</t>
    </rPh>
    <phoneticPr fontId="6"/>
  </si>
  <si>
    <t>新潟市</t>
    <rPh sb="0" eb="3">
      <t>ニイガタシ</t>
    </rPh>
    <phoneticPr fontId="6"/>
  </si>
  <si>
    <t>男</t>
  </si>
  <si>
    <t xml:space="preserve"> 40歳未満</t>
  </si>
  <si>
    <t>女</t>
  </si>
  <si>
    <t xml:space="preserve"> 合    計</t>
  </si>
  <si>
    <t xml:space="preserve"> 40 - 44歳</t>
  </si>
  <si>
    <t xml:space="preserve"> 45 - 49歳</t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</si>
  <si>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</si>
  <si>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</si>
  <si>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</si>
  <si>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</si>
  <si>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</si>
  <si>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</si>
  <si>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</si>
  <si>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 小  計</t>
  </si>
  <si>
    <t xml:space="preserve">    計</t>
  </si>
  <si>
    <t>(平成27年3月末現在)</t>
    <phoneticPr fontId="4"/>
  </si>
  <si>
    <t>40歳以上</t>
    <rPh sb="2" eb="3">
      <t>サイ</t>
    </rPh>
    <rPh sb="3" eb="5">
      <t>イジョウ</t>
    </rPh>
    <phoneticPr fontId="3"/>
  </si>
  <si>
    <t>受診率</t>
    <rPh sb="0" eb="2">
      <t>ジュシン</t>
    </rPh>
    <rPh sb="2" eb="3">
      <t>リツ</t>
    </rPh>
    <phoneticPr fontId="4"/>
  </si>
  <si>
    <t>要精検率</t>
    <rPh sb="0" eb="1">
      <t>ヨウ</t>
    </rPh>
    <rPh sb="1" eb="2">
      <t>セイ</t>
    </rPh>
    <rPh sb="2" eb="3">
      <t>ケン</t>
    </rPh>
    <rPh sb="3" eb="4">
      <t>リツ</t>
    </rPh>
    <phoneticPr fontId="4"/>
  </si>
  <si>
    <t>採痰率</t>
    <rPh sb="0" eb="1">
      <t>サイ</t>
    </rPh>
    <rPh sb="1" eb="2">
      <t>タン</t>
    </rPh>
    <rPh sb="2" eb="3">
      <t>リツ</t>
    </rPh>
    <phoneticPr fontId="4"/>
  </si>
  <si>
    <t xml:space="preserve"> 平成26年度　肺がん検診結果報告（市町村別集計表）1/4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4"/>
  </si>
  <si>
    <t xml:space="preserve"> 平成26年度　肺がん検診結果報告（市町村別集計表）2/4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4"/>
  </si>
  <si>
    <t xml:space="preserve"> 平成26年度　肺がん検診結果報告（市町村別集計表）3/4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4"/>
  </si>
  <si>
    <t xml:space="preserve"> 平成26年度　肺がん検診結果報告（市町村別集計表）4/4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4"/>
  </si>
  <si>
    <t xml:space="preserve"> 平成26年度　肺がん検診結果報告（年齢階級別集計表）1/6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4"/>
  </si>
  <si>
    <t>一般群</t>
    <phoneticPr fontId="6"/>
  </si>
  <si>
    <t>高危険群</t>
    <rPh sb="0" eb="1">
      <t>コウ</t>
    </rPh>
    <rPh sb="1" eb="3">
      <t>キケン</t>
    </rPh>
    <phoneticPr fontId="4"/>
  </si>
  <si>
    <t>一般群・高危険群合計</t>
    <rPh sb="0" eb="2">
      <t>イッパン</t>
    </rPh>
    <rPh sb="2" eb="3">
      <t>グン</t>
    </rPh>
    <rPh sb="4" eb="5">
      <t>コウ</t>
    </rPh>
    <rPh sb="5" eb="7">
      <t>キケン</t>
    </rPh>
    <rPh sb="8" eb="10">
      <t>ゴウケイ</t>
    </rPh>
    <phoneticPr fontId="4"/>
  </si>
  <si>
    <t xml:space="preserve"> 平成26年度　肺がん検診結果報告（年齢階級別集計表）2/6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4"/>
  </si>
  <si>
    <t xml:space="preserve"> 平成26年度　肺がん検診結果報告（年齢階級別集計表）3/6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4"/>
  </si>
  <si>
    <t xml:space="preserve"> 平成26年度　肺がん検診結果報告（年齢階級別集計表）4/6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4"/>
  </si>
  <si>
    <t xml:space="preserve"> 平成26年度　肺がん検診結果報告（年齢階級別集計表）5/6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4"/>
  </si>
  <si>
    <t xml:space="preserve"> 平成26年度　肺がん検診結果報告（年齢階級別集計表）6/6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4"/>
  </si>
  <si>
    <t>(平成27年3月末現在)</t>
    <phoneticPr fontId="4"/>
  </si>
  <si>
    <t>精検受診率</t>
  </si>
  <si>
    <t>喀痰</t>
  </si>
  <si>
    <t>-</t>
    <phoneticPr fontId="3"/>
  </si>
  <si>
    <t>-</t>
    <phoneticPr fontId="6"/>
  </si>
  <si>
    <t>-</t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</si>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</sst>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\-#,##0;\-"/>
    <numFmt numFmtId="177" formatCode="#,##0.0;[Red]\-#,##0.0"/>
    <numFmt numFmtId="178" formatCode="#,##0.0;\-#,##0.0;\-"/>
    <numFmt numFmtId="179" formatCode="#,##0.00;\-#,##0.00;\-"/>
    <numFmt numFmtId="180" formatCode="#,##0.0_);[Red]\(#,##0.0\)"/>
    <numFmt numFmtId="181" formatCode="0.0_);[Red]\(0.0\)"/>
  </numFmts>
  <fonts count="21">
    <font>
      <sz val="13.5"/>
      <name val="FixedSys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.75"/>
      <name val="ＭＳ Ｐゴシック"/>
      <family val="3"/>
      <charset val="128"/>
    </font>
    <font>
      <sz val="13.5"/>
      <name val="FixedSys"/>
      <charset val="128"/>
    </font>
    <font>
      <sz val="6.75"/>
      <name val="FixedSys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4"/>
      <color indexed="59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14"/>
      <color indexed="1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5" fillId="0" borderId="0"/>
    <xf numFmtId="0" fontId="1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8">
    <xf numFmtId="0" fontId="0" fillId="0" borderId="0" xfId="0"/>
    <xf numFmtId="38" fontId="2" fillId="0" borderId="0" xfId="1" applyFont="1" applyProtection="1"/>
    <xf numFmtId="38" fontId="2" fillId="0" borderId="0" xfId="1" applyFont="1" applyFill="1" applyProtection="1"/>
    <xf numFmtId="40" fontId="2" fillId="0" borderId="0" xfId="1" applyNumberFormat="1" applyFont="1" applyProtection="1"/>
    <xf numFmtId="38" fontId="8" fillId="0" borderId="0" xfId="1" applyFont="1" applyProtection="1"/>
    <xf numFmtId="38" fontId="9" fillId="0" borderId="0" xfId="1" applyFont="1" applyProtection="1"/>
    <xf numFmtId="38" fontId="9" fillId="0" borderId="0" xfId="1" applyFont="1" applyFill="1" applyProtection="1"/>
    <xf numFmtId="40" fontId="9" fillId="0" borderId="0" xfId="1" applyNumberFormat="1" applyFont="1" applyFill="1" applyProtection="1"/>
    <xf numFmtId="38" fontId="13" fillId="0" borderId="0" xfId="1" applyFont="1" applyAlignment="1" applyProtection="1">
      <alignment vertical="center"/>
    </xf>
    <xf numFmtId="38" fontId="9" fillId="0" borderId="1" xfId="1" applyFont="1" applyFill="1" applyBorder="1" applyProtection="1"/>
    <xf numFmtId="38" fontId="9" fillId="0" borderId="0" xfId="1" applyFont="1" applyFill="1" applyAlignment="1" applyProtection="1">
      <alignment vertical="center"/>
    </xf>
    <xf numFmtId="38" fontId="14" fillId="0" borderId="0" xfId="1" applyFont="1" applyProtection="1"/>
    <xf numFmtId="176" fontId="10" fillId="0" borderId="0" xfId="1" applyNumberFormat="1" applyFont="1" applyFill="1" applyProtection="1"/>
    <xf numFmtId="178" fontId="10" fillId="0" borderId="0" xfId="1" applyNumberFormat="1" applyFont="1" applyFill="1" applyProtection="1"/>
    <xf numFmtId="38" fontId="9" fillId="0" borderId="0" xfId="1" applyFont="1" applyFill="1" applyBorder="1" applyProtection="1"/>
    <xf numFmtId="38" fontId="9" fillId="0" borderId="0" xfId="1" applyFont="1" applyFill="1" applyBorder="1" applyAlignment="1" applyProtection="1">
      <alignment horizontal="right"/>
    </xf>
    <xf numFmtId="38" fontId="15" fillId="0" borderId="0" xfId="1" applyFont="1" applyFill="1" applyAlignment="1" applyProtection="1">
      <alignment vertical="center"/>
    </xf>
    <xf numFmtId="176" fontId="9" fillId="0" borderId="5" xfId="1" applyNumberFormat="1" applyFont="1" applyFill="1" applyBorder="1" applyProtection="1"/>
    <xf numFmtId="176" fontId="9" fillId="0" borderId="7" xfId="1" applyNumberFormat="1" applyFont="1" applyFill="1" applyBorder="1" applyProtection="1"/>
    <xf numFmtId="176" fontId="10" fillId="0" borderId="16" xfId="1" applyNumberFormat="1" applyFont="1" applyFill="1" applyBorder="1" applyAlignment="1" applyProtection="1">
      <alignment horizontal="right" shrinkToFit="1"/>
    </xf>
    <xf numFmtId="176" fontId="10" fillId="0" borderId="15" xfId="1" applyNumberFormat="1" applyFont="1" applyFill="1" applyBorder="1" applyAlignment="1" applyProtection="1">
      <alignment horizontal="right" shrinkToFit="1"/>
    </xf>
    <xf numFmtId="176" fontId="9" fillId="0" borderId="0" xfId="1" applyNumberFormat="1" applyFont="1" applyFill="1" applyProtection="1"/>
    <xf numFmtId="176" fontId="9" fillId="0" borderId="12" xfId="1" applyNumberFormat="1" applyFont="1" applyFill="1" applyBorder="1" applyProtection="1"/>
    <xf numFmtId="176" fontId="9" fillId="0" borderId="13" xfId="1" applyNumberFormat="1" applyFont="1" applyFill="1" applyBorder="1" applyProtection="1"/>
    <xf numFmtId="176" fontId="9" fillId="0" borderId="4" xfId="1" applyNumberFormat="1" applyFont="1" applyFill="1" applyBorder="1" applyProtection="1"/>
    <xf numFmtId="176" fontId="9" fillId="0" borderId="15" xfId="1" applyNumberFormat="1" applyFont="1" applyFill="1" applyBorder="1" applyProtection="1"/>
    <xf numFmtId="176" fontId="10" fillId="0" borderId="15" xfId="1" applyNumberFormat="1" applyFont="1" applyFill="1" applyBorder="1" applyAlignment="1" applyProtection="1">
      <alignment horizontal="right" shrinkToFit="1"/>
      <protection locked="0"/>
    </xf>
    <xf numFmtId="176" fontId="9" fillId="0" borderId="11" xfId="1" applyNumberFormat="1" applyFont="1" applyFill="1" applyBorder="1" applyProtection="1"/>
    <xf numFmtId="176" fontId="9" fillId="0" borderId="14" xfId="1" applyNumberFormat="1" applyFont="1" applyFill="1" applyBorder="1" applyProtection="1"/>
    <xf numFmtId="176" fontId="11" fillId="0" borderId="0" xfId="1" applyNumberFormat="1" applyFont="1" applyFill="1" applyProtection="1"/>
    <xf numFmtId="176" fontId="12" fillId="0" borderId="0" xfId="1" applyNumberFormat="1" applyFont="1" applyFill="1" applyProtection="1"/>
    <xf numFmtId="176" fontId="15" fillId="0" borderId="0" xfId="1" applyNumberFormat="1" applyFont="1" applyFill="1" applyAlignment="1" applyProtection="1">
      <alignment vertical="center"/>
    </xf>
    <xf numFmtId="176" fontId="9" fillId="0" borderId="1" xfId="1" applyNumberFormat="1" applyFont="1" applyFill="1" applyBorder="1" applyProtection="1"/>
    <xf numFmtId="176" fontId="9" fillId="0" borderId="0" xfId="1" applyNumberFormat="1" applyFont="1" applyFill="1" applyAlignment="1" applyProtection="1">
      <alignment vertical="center"/>
    </xf>
    <xf numFmtId="176" fontId="10" fillId="0" borderId="16" xfId="2" applyNumberFormat="1" applyFont="1" applyFill="1" applyBorder="1" applyAlignment="1" applyProtection="1">
      <alignment horizontal="right" shrinkToFit="1"/>
    </xf>
    <xf numFmtId="176" fontId="9" fillId="0" borderId="0" xfId="1" applyNumberFormat="1" applyFont="1" applyFill="1" applyBorder="1" applyProtection="1"/>
    <xf numFmtId="176" fontId="9" fillId="0" borderId="0" xfId="1" applyNumberFormat="1" applyFont="1" applyFill="1" applyBorder="1" applyAlignment="1" applyProtection="1">
      <alignment horizontal="right"/>
    </xf>
    <xf numFmtId="177" fontId="11" fillId="0" borderId="0" xfId="1" applyNumberFormat="1" applyFont="1" applyFill="1" applyProtection="1"/>
    <xf numFmtId="177" fontId="9" fillId="0" borderId="0" xfId="1" applyNumberFormat="1" applyFont="1" applyFill="1" applyProtection="1"/>
    <xf numFmtId="177" fontId="9" fillId="0" borderId="0" xfId="1" applyNumberFormat="1" applyFont="1" applyFill="1" applyBorder="1" applyAlignment="1" applyProtection="1">
      <alignment horizontal="right"/>
    </xf>
    <xf numFmtId="177" fontId="2" fillId="0" borderId="0" xfId="1" applyNumberFormat="1" applyFont="1" applyFill="1" applyProtection="1"/>
    <xf numFmtId="178" fontId="11" fillId="0" borderId="0" xfId="1" applyNumberFormat="1" applyFont="1" applyFill="1" applyProtection="1"/>
    <xf numFmtId="178" fontId="9" fillId="0" borderId="0" xfId="1" applyNumberFormat="1" applyFont="1" applyFill="1" applyProtection="1"/>
    <xf numFmtId="178" fontId="10" fillId="0" borderId="15" xfId="1" applyNumberFormat="1" applyFont="1" applyFill="1" applyBorder="1" applyAlignment="1" applyProtection="1">
      <alignment horizontal="right" shrinkToFit="1"/>
    </xf>
    <xf numFmtId="178" fontId="10" fillId="0" borderId="15" xfId="1" applyNumberFormat="1" applyFont="1" applyFill="1" applyBorder="1" applyAlignment="1" applyProtection="1">
      <alignment horizontal="right" shrinkToFit="1"/>
      <protection locked="0"/>
    </xf>
    <xf numFmtId="178" fontId="9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Protection="1"/>
    <xf numFmtId="178" fontId="10" fillId="0" borderId="16" xfId="1" applyNumberFormat="1" applyFont="1" applyFill="1" applyBorder="1" applyAlignment="1" applyProtection="1">
      <alignment horizontal="right" shrinkToFit="1"/>
    </xf>
    <xf numFmtId="178" fontId="10" fillId="0" borderId="16" xfId="2" applyNumberFormat="1" applyFont="1" applyFill="1" applyBorder="1" applyAlignment="1" applyProtection="1">
      <alignment horizontal="right" shrinkToFit="1"/>
    </xf>
    <xf numFmtId="178" fontId="12" fillId="0" borderId="0" xfId="1" applyNumberFormat="1" applyFont="1" applyFill="1" applyProtection="1"/>
    <xf numFmtId="179" fontId="11" fillId="0" borderId="0" xfId="1" applyNumberFormat="1" applyFont="1" applyFill="1" applyProtection="1"/>
    <xf numFmtId="179" fontId="9" fillId="0" borderId="0" xfId="1" applyNumberFormat="1" applyFont="1" applyFill="1" applyProtection="1"/>
    <xf numFmtId="179" fontId="10" fillId="0" borderId="15" xfId="1" applyNumberFormat="1" applyFont="1" applyFill="1" applyBorder="1" applyAlignment="1" applyProtection="1">
      <alignment horizontal="right" shrinkToFit="1"/>
    </xf>
    <xf numFmtId="179" fontId="10" fillId="0" borderId="0" xfId="1" applyNumberFormat="1" applyFont="1" applyFill="1" applyProtection="1"/>
    <xf numFmtId="179" fontId="10" fillId="0" borderId="15" xfId="1" applyNumberFormat="1" applyFont="1" applyFill="1" applyBorder="1" applyAlignment="1" applyProtection="1">
      <alignment horizontal="right" shrinkToFit="1"/>
      <protection locked="0"/>
    </xf>
    <xf numFmtId="179" fontId="9" fillId="0" borderId="0" xfId="1" applyNumberFormat="1" applyFont="1" applyFill="1" applyBorder="1" applyAlignment="1" applyProtection="1">
      <alignment horizontal="right"/>
    </xf>
    <xf numFmtId="179" fontId="2" fillId="0" borderId="0" xfId="1" applyNumberFormat="1" applyFont="1" applyFill="1" applyProtection="1"/>
    <xf numFmtId="38" fontId="16" fillId="0" borderId="0" xfId="1" applyFont="1" applyProtection="1"/>
    <xf numFmtId="38" fontId="17" fillId="0" borderId="0" xfId="1" applyFont="1" applyFill="1" applyProtection="1"/>
    <xf numFmtId="38" fontId="16" fillId="0" borderId="0" xfId="1" applyFont="1" applyFill="1" applyProtection="1"/>
    <xf numFmtId="40" fontId="16" fillId="0" borderId="0" xfId="1" applyNumberFormat="1" applyFont="1" applyFill="1" applyProtection="1"/>
    <xf numFmtId="179" fontId="16" fillId="0" borderId="0" xfId="1" applyNumberFormat="1" applyFont="1" applyFill="1" applyProtection="1"/>
    <xf numFmtId="178" fontId="16" fillId="0" borderId="0" xfId="1" applyNumberFormat="1" applyFont="1" applyFill="1" applyProtection="1"/>
    <xf numFmtId="177" fontId="16" fillId="0" borderId="0" xfId="1" applyNumberFormat="1" applyFont="1" applyFill="1" applyProtection="1"/>
    <xf numFmtId="176" fontId="16" fillId="0" borderId="0" xfId="1" applyNumberFormat="1" applyFont="1" applyFill="1" applyProtection="1"/>
    <xf numFmtId="38" fontId="8" fillId="0" borderId="2" xfId="1" applyFont="1" applyBorder="1" applyProtection="1"/>
    <xf numFmtId="38" fontId="8" fillId="0" borderId="8" xfId="1" applyFont="1" applyBorder="1" applyProtection="1"/>
    <xf numFmtId="177" fontId="8" fillId="0" borderId="8" xfId="1" applyNumberFormat="1" applyFont="1" applyBorder="1" applyProtection="1"/>
    <xf numFmtId="40" fontId="8" fillId="0" borderId="8" xfId="1" applyNumberFormat="1" applyFont="1" applyBorder="1" applyProtection="1"/>
    <xf numFmtId="176" fontId="8" fillId="0" borderId="8" xfId="1" applyNumberFormat="1" applyFont="1" applyBorder="1" applyProtection="1"/>
    <xf numFmtId="38" fontId="8" fillId="0" borderId="3" xfId="1" applyFont="1" applyBorder="1" applyProtection="1"/>
    <xf numFmtId="38" fontId="10" fillId="2" borderId="9" xfId="1" applyFont="1" applyFill="1" applyBorder="1" applyProtection="1"/>
    <xf numFmtId="38" fontId="10" fillId="2" borderId="0" xfId="1" applyFont="1" applyFill="1" applyBorder="1" applyProtection="1"/>
    <xf numFmtId="177" fontId="10" fillId="2" borderId="0" xfId="1" applyNumberFormat="1" applyFont="1" applyFill="1" applyBorder="1" applyProtection="1"/>
    <xf numFmtId="176" fontId="10" fillId="2" borderId="0" xfId="1" applyNumberFormat="1" applyFont="1" applyFill="1" applyBorder="1" applyProtection="1"/>
    <xf numFmtId="40" fontId="10" fillId="2" borderId="0" xfId="1" applyNumberFormat="1" applyFont="1" applyFill="1" applyBorder="1" applyProtection="1"/>
    <xf numFmtId="176" fontId="10" fillId="2" borderId="10" xfId="1" applyNumberFormat="1" applyFont="1" applyFill="1" applyBorder="1" applyProtection="1"/>
    <xf numFmtId="38" fontId="10" fillId="0" borderId="9" xfId="1" applyFont="1" applyBorder="1" applyProtection="1"/>
    <xf numFmtId="38" fontId="10" fillId="0" borderId="0" xfId="1" applyFont="1" applyBorder="1" applyProtection="1"/>
    <xf numFmtId="176" fontId="10" fillId="0" borderId="0" xfId="1" applyNumberFormat="1" applyFont="1" applyBorder="1" applyProtection="1"/>
    <xf numFmtId="176" fontId="10" fillId="0" borderId="10" xfId="1" applyNumberFormat="1" applyFont="1" applyBorder="1" applyProtection="1"/>
    <xf numFmtId="177" fontId="10" fillId="0" borderId="0" xfId="1" applyNumberFormat="1" applyFont="1" applyFill="1" applyBorder="1" applyProtection="1"/>
    <xf numFmtId="40" fontId="10" fillId="0" borderId="0" xfId="1" applyNumberFormat="1" applyFont="1" applyFill="1" applyBorder="1" applyProtection="1"/>
    <xf numFmtId="176" fontId="10" fillId="0" borderId="0" xfId="1" applyNumberFormat="1" applyFont="1" applyFill="1" applyBorder="1" applyProtection="1"/>
    <xf numFmtId="38" fontId="10" fillId="0" borderId="0" xfId="1" applyFont="1" applyFill="1" applyBorder="1" applyProtection="1"/>
    <xf numFmtId="176" fontId="10" fillId="0" borderId="10" xfId="1" applyNumberFormat="1" applyFont="1" applyFill="1" applyBorder="1" applyProtection="1"/>
    <xf numFmtId="178" fontId="8" fillId="0" borderId="8" xfId="1" applyNumberFormat="1" applyFont="1" applyBorder="1" applyProtection="1"/>
    <xf numFmtId="176" fontId="10" fillId="2" borderId="9" xfId="1" applyNumberFormat="1" applyFont="1" applyFill="1" applyBorder="1" applyProtection="1"/>
    <xf numFmtId="178" fontId="10" fillId="2" borderId="0" xfId="1" applyNumberFormat="1" applyFont="1" applyFill="1" applyBorder="1" applyProtection="1"/>
    <xf numFmtId="176" fontId="10" fillId="0" borderId="9" xfId="1" applyNumberFormat="1" applyFont="1" applyBorder="1" applyProtection="1"/>
    <xf numFmtId="178" fontId="10" fillId="0" borderId="0" xfId="1" applyNumberFormat="1" applyFont="1" applyBorder="1" applyProtection="1"/>
    <xf numFmtId="178" fontId="10" fillId="0" borderId="0" xfId="1" applyNumberFormat="1" applyFont="1" applyFill="1" applyBorder="1" applyProtection="1"/>
    <xf numFmtId="38" fontId="10" fillId="0" borderId="2" xfId="1" applyFont="1" applyBorder="1" applyProtection="1"/>
    <xf numFmtId="38" fontId="10" fillId="0" borderId="8" xfId="1" applyFont="1" applyBorder="1" applyProtection="1"/>
    <xf numFmtId="176" fontId="10" fillId="0" borderId="8" xfId="1" applyNumberFormat="1" applyFont="1" applyBorder="1" applyProtection="1"/>
    <xf numFmtId="176" fontId="10" fillId="0" borderId="3" xfId="1" applyNumberFormat="1" applyFont="1" applyBorder="1" applyProtection="1"/>
    <xf numFmtId="38" fontId="8" fillId="0" borderId="12" xfId="1" applyFont="1" applyBorder="1" applyProtection="1"/>
    <xf numFmtId="38" fontId="8" fillId="0" borderId="1" xfId="1" applyFont="1" applyBorder="1" applyProtection="1"/>
    <xf numFmtId="40" fontId="8" fillId="0" borderId="1" xfId="1" applyNumberFormat="1" applyFont="1" applyBorder="1" applyProtection="1"/>
    <xf numFmtId="176" fontId="8" fillId="0" borderId="1" xfId="1" applyNumberFormat="1" applyFont="1" applyBorder="1" applyProtection="1"/>
    <xf numFmtId="38" fontId="8" fillId="0" borderId="13" xfId="1" applyFont="1" applyBorder="1" applyProtection="1"/>
    <xf numFmtId="176" fontId="10" fillId="0" borderId="2" xfId="1" applyNumberFormat="1" applyFont="1" applyBorder="1" applyProtection="1"/>
    <xf numFmtId="178" fontId="10" fillId="0" borderId="8" xfId="1" applyNumberFormat="1" applyFont="1" applyBorder="1" applyProtection="1"/>
    <xf numFmtId="38" fontId="17" fillId="0" borderId="0" xfId="1" applyFont="1" applyFill="1" applyAlignment="1" applyProtection="1"/>
    <xf numFmtId="38" fontId="16" fillId="0" borderId="0" xfId="1" applyFont="1" applyFill="1" applyAlignment="1" applyProtection="1"/>
    <xf numFmtId="178" fontId="17" fillId="0" borderId="0" xfId="1" applyNumberFormat="1" applyFont="1" applyFill="1" applyAlignment="1" applyProtection="1"/>
    <xf numFmtId="179" fontId="16" fillId="0" borderId="0" xfId="1" applyNumberFormat="1" applyFont="1" applyFill="1" applyAlignment="1" applyProtection="1"/>
    <xf numFmtId="177" fontId="10" fillId="0" borderId="0" xfId="1" applyNumberFormat="1" applyFont="1" applyBorder="1" applyProtection="1"/>
    <xf numFmtId="177" fontId="10" fillId="0" borderId="8" xfId="1" applyNumberFormat="1" applyFont="1" applyBorder="1" applyProtection="1"/>
    <xf numFmtId="177" fontId="8" fillId="0" borderId="1" xfId="1" applyNumberFormat="1" applyFont="1" applyBorder="1" applyProtection="1"/>
    <xf numFmtId="177" fontId="2" fillId="0" borderId="0" xfId="1" applyNumberFormat="1" applyFont="1" applyProtection="1"/>
    <xf numFmtId="180" fontId="0" fillId="0" borderId="8" xfId="0" applyNumberFormat="1" applyFont="1" applyFill="1" applyBorder="1" applyAlignment="1">
      <alignment shrinkToFit="1"/>
    </xf>
    <xf numFmtId="180" fontId="0" fillId="0" borderId="3" xfId="0" applyNumberFormat="1" applyFont="1" applyFill="1" applyBorder="1" applyAlignment="1">
      <alignment shrinkToFit="1"/>
    </xf>
    <xf numFmtId="178" fontId="0" fillId="0" borderId="0" xfId="0" applyNumberFormat="1" applyFont="1" applyFill="1" applyBorder="1" applyAlignment="1">
      <alignment shrinkToFit="1"/>
    </xf>
    <xf numFmtId="178" fontId="0" fillId="0" borderId="10" xfId="0" applyNumberFormat="1" applyFont="1" applyFill="1" applyBorder="1" applyAlignment="1">
      <alignment horizontal="right" shrinkToFit="1"/>
    </xf>
    <xf numFmtId="38" fontId="9" fillId="0" borderId="9" xfId="1" applyFont="1" applyFill="1" applyBorder="1" applyProtection="1"/>
    <xf numFmtId="178" fontId="10" fillId="2" borderId="0" xfId="0" applyNumberFormat="1" applyFont="1" applyFill="1" applyBorder="1" applyAlignment="1">
      <alignment shrinkToFit="1"/>
    </xf>
    <xf numFmtId="178" fontId="10" fillId="2" borderId="10" xfId="0" applyNumberFormat="1" applyFont="1" applyFill="1" applyBorder="1" applyAlignment="1">
      <alignment horizontal="right" shrinkToFit="1"/>
    </xf>
    <xf numFmtId="178" fontId="10" fillId="0" borderId="0" xfId="0" applyNumberFormat="1" applyFont="1" applyBorder="1" applyAlignment="1">
      <alignment shrinkToFit="1"/>
    </xf>
    <xf numFmtId="178" fontId="10" fillId="0" borderId="10" xfId="0" applyNumberFormat="1" applyFont="1" applyBorder="1" applyAlignment="1">
      <alignment horizontal="right" shrinkToFit="1"/>
    </xf>
    <xf numFmtId="178" fontId="10" fillId="0" borderId="0" xfId="0" applyNumberFormat="1" applyFont="1" applyFill="1" applyBorder="1" applyAlignment="1">
      <alignment shrinkToFit="1"/>
    </xf>
    <xf numFmtId="178" fontId="10" fillId="0" borderId="10" xfId="0" applyNumberFormat="1" applyFont="1" applyFill="1" applyBorder="1" applyAlignment="1">
      <alignment horizontal="right" shrinkToFit="1"/>
    </xf>
    <xf numFmtId="178" fontId="20" fillId="2" borderId="0" xfId="0" applyNumberFormat="1" applyFont="1" applyFill="1" applyBorder="1" applyAlignment="1">
      <alignment shrinkToFit="1"/>
    </xf>
    <xf numFmtId="178" fontId="20" fillId="2" borderId="10" xfId="0" applyNumberFormat="1" applyFont="1" applyFill="1" applyBorder="1" applyAlignment="1">
      <alignment horizontal="right" shrinkToFit="1"/>
    </xf>
    <xf numFmtId="178" fontId="20" fillId="0" borderId="0" xfId="0" applyNumberFormat="1" applyFont="1" applyFill="1" applyBorder="1" applyAlignment="1">
      <alignment shrinkToFit="1"/>
    </xf>
    <xf numFmtId="178" fontId="20" fillId="0" borderId="10" xfId="0" applyNumberFormat="1" applyFont="1" applyFill="1" applyBorder="1" applyAlignment="1">
      <alignment horizontal="right" shrinkToFit="1"/>
    </xf>
    <xf numFmtId="38" fontId="20" fillId="0" borderId="0" xfId="1" applyFont="1" applyProtection="1"/>
    <xf numFmtId="177" fontId="9" fillId="0" borderId="0" xfId="1" applyNumberFormat="1" applyFont="1" applyBorder="1" applyAlignment="1" applyProtection="1">
      <alignment horizontal="center" vertical="center" textRotation="255" wrapText="1"/>
    </xf>
    <xf numFmtId="0" fontId="1" fillId="0" borderId="0" xfId="0" applyFont="1" applyAlignment="1">
      <alignment vertical="center"/>
    </xf>
    <xf numFmtId="178" fontId="10" fillId="0" borderId="0" xfId="1" applyNumberFormat="1" applyFont="1" applyFill="1" applyAlignment="1" applyProtection="1"/>
    <xf numFmtId="178" fontId="19" fillId="0" borderId="15" xfId="0" applyNumberFormat="1" applyFont="1" applyBorder="1" applyAlignment="1">
      <alignment horizontal="right" shrinkToFit="1"/>
    </xf>
    <xf numFmtId="38" fontId="9" fillId="0" borderId="1" xfId="1" applyFont="1" applyFill="1" applyBorder="1" applyAlignment="1" applyProtection="1">
      <alignment horizontal="right"/>
      <protection locked="0"/>
    </xf>
    <xf numFmtId="180" fontId="18" fillId="0" borderId="2" xfId="1" applyNumberFormat="1" applyFont="1" applyFill="1" applyBorder="1" applyAlignment="1" applyProtection="1">
      <alignment horizontal="center" vertical="center" wrapText="1"/>
      <protection locked="0"/>
    </xf>
    <xf numFmtId="180" fontId="18" fillId="0" borderId="3" xfId="0" applyNumberFormat="1" applyFont="1" applyFill="1" applyBorder="1" applyAlignment="1">
      <alignment wrapText="1"/>
    </xf>
    <xf numFmtId="180" fontId="18" fillId="0" borderId="12" xfId="0" applyNumberFormat="1" applyFont="1" applyFill="1" applyBorder="1" applyAlignment="1">
      <alignment wrapText="1"/>
    </xf>
    <xf numFmtId="180" fontId="18" fillId="0" borderId="13" xfId="0" applyNumberFormat="1" applyFont="1" applyFill="1" applyBorder="1" applyAlignment="1">
      <alignment wrapText="1"/>
    </xf>
    <xf numFmtId="180" fontId="18" fillId="0" borderId="4" xfId="1" applyNumberFormat="1" applyFont="1" applyFill="1" applyBorder="1" applyAlignment="1" applyProtection="1">
      <alignment horizontal="center" vertical="center"/>
      <protection locked="0"/>
    </xf>
    <xf numFmtId="180" fontId="18" fillId="0" borderId="11" xfId="1" applyNumberFormat="1" applyFont="1" applyFill="1" applyBorder="1" applyAlignment="1" applyProtection="1">
      <alignment horizontal="center" vertical="center"/>
      <protection locked="0"/>
    </xf>
    <xf numFmtId="180" fontId="18" fillId="0" borderId="14" xfId="1" applyNumberFormat="1" applyFont="1" applyFill="1" applyBorder="1" applyAlignment="1" applyProtection="1">
      <alignment horizontal="center" vertical="center"/>
      <protection locked="0"/>
    </xf>
    <xf numFmtId="38" fontId="9" fillId="0" borderId="12" xfId="1" applyFont="1" applyFill="1" applyBorder="1" applyAlignment="1" applyProtection="1">
      <alignment horizontal="center"/>
    </xf>
    <xf numFmtId="38" fontId="9" fillId="0" borderId="13" xfId="1" applyFont="1" applyFill="1" applyBorder="1" applyAlignment="1" applyProtection="1">
      <alignment horizontal="center"/>
    </xf>
    <xf numFmtId="0" fontId="9" fillId="0" borderId="1" xfId="0" applyFont="1" applyBorder="1" applyAlignment="1" applyProtection="1">
      <protection locked="0"/>
    </xf>
    <xf numFmtId="38" fontId="9" fillId="0" borderId="11" xfId="1" applyFont="1" applyBorder="1" applyAlignment="1" applyProtection="1">
      <alignment horizontal="center"/>
    </xf>
    <xf numFmtId="38" fontId="9" fillId="0" borderId="14" xfId="1" applyFont="1" applyBorder="1" applyAlignment="1" applyProtection="1">
      <alignment horizontal="center"/>
    </xf>
    <xf numFmtId="38" fontId="9" fillId="0" borderId="4" xfId="1" applyFont="1" applyBorder="1" applyAlignment="1" applyProtection="1">
      <alignment horizontal="center" vertical="center" wrapText="1"/>
    </xf>
    <xf numFmtId="38" fontId="9" fillId="0" borderId="14" xfId="1" applyFont="1" applyBorder="1" applyAlignment="1" applyProtection="1">
      <alignment horizontal="center" vertical="center"/>
    </xf>
    <xf numFmtId="38" fontId="9" fillId="0" borderId="2" xfId="1" applyFont="1" applyBorder="1" applyAlignment="1" applyProtection="1">
      <alignment horizontal="center" vertical="center"/>
    </xf>
    <xf numFmtId="38" fontId="9" fillId="0" borderId="8" xfId="1" applyFont="1" applyBorder="1" applyAlignment="1" applyProtection="1">
      <alignment horizontal="center" vertical="center"/>
    </xf>
    <xf numFmtId="38" fontId="9" fillId="0" borderId="3" xfId="1" applyFont="1" applyBorder="1" applyAlignment="1" applyProtection="1">
      <alignment horizontal="center" vertical="center"/>
    </xf>
    <xf numFmtId="38" fontId="9" fillId="0" borderId="12" xfId="1" applyFont="1" applyBorder="1" applyAlignment="1" applyProtection="1">
      <alignment horizontal="center" vertical="center"/>
    </xf>
    <xf numFmtId="38" fontId="9" fillId="0" borderId="1" xfId="1" applyFont="1" applyBorder="1" applyAlignment="1" applyProtection="1">
      <alignment horizontal="center" vertical="center"/>
    </xf>
    <xf numFmtId="38" fontId="9" fillId="0" borderId="13" xfId="1" applyFont="1" applyBorder="1" applyAlignment="1" applyProtection="1">
      <alignment horizontal="center" vertical="center"/>
    </xf>
    <xf numFmtId="38" fontId="9" fillId="0" borderId="2" xfId="1" applyFont="1" applyBorder="1" applyAlignment="1" applyProtection="1">
      <alignment horizontal="center" wrapText="1"/>
    </xf>
    <xf numFmtId="38" fontId="9" fillId="0" borderId="8" xfId="1" applyFont="1" applyBorder="1" applyAlignment="1" applyProtection="1">
      <alignment horizontal="center"/>
    </xf>
    <xf numFmtId="38" fontId="9" fillId="0" borderId="3" xfId="1" applyFont="1" applyBorder="1" applyAlignment="1" applyProtection="1">
      <alignment horizontal="center"/>
    </xf>
    <xf numFmtId="38" fontId="9" fillId="0" borderId="9" xfId="1" applyFont="1" applyBorder="1" applyAlignment="1" applyProtection="1">
      <alignment horizontal="center"/>
    </xf>
    <xf numFmtId="38" fontId="9" fillId="0" borderId="0" xfId="1" applyFont="1" applyBorder="1" applyAlignment="1" applyProtection="1">
      <alignment horizontal="center"/>
    </xf>
    <xf numFmtId="38" fontId="9" fillId="0" borderId="10" xfId="1" applyFont="1" applyBorder="1" applyAlignment="1" applyProtection="1">
      <alignment horizontal="center"/>
    </xf>
    <xf numFmtId="38" fontId="9" fillId="0" borderId="4" xfId="1" applyFont="1" applyBorder="1" applyAlignment="1" applyProtection="1">
      <alignment horizontal="center" vertical="center" textRotation="255"/>
    </xf>
    <xf numFmtId="38" fontId="9" fillId="0" borderId="11" xfId="1" applyFont="1" applyBorder="1" applyAlignment="1" applyProtection="1">
      <alignment horizontal="center" vertical="center" textRotation="255"/>
    </xf>
    <xf numFmtId="38" fontId="9" fillId="0" borderId="14" xfId="1" applyFont="1" applyBorder="1" applyAlignment="1" applyProtection="1">
      <alignment horizontal="center" vertical="center" textRotation="255"/>
    </xf>
    <xf numFmtId="38" fontId="9" fillId="0" borderId="4" xfId="1" applyFont="1" applyBorder="1" applyAlignment="1" applyProtection="1">
      <alignment horizontal="center" vertical="center"/>
    </xf>
    <xf numFmtId="38" fontId="9" fillId="0" borderId="11" xfId="1" applyFont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/>
    </xf>
    <xf numFmtId="38" fontId="9" fillId="0" borderId="10" xfId="1" applyFont="1" applyFill="1" applyBorder="1" applyAlignment="1" applyProtection="1">
      <alignment horizontal="center"/>
    </xf>
    <xf numFmtId="38" fontId="9" fillId="2" borderId="9" xfId="1" applyFont="1" applyFill="1" applyBorder="1" applyAlignment="1" applyProtection="1">
      <alignment horizontal="center" vertical="center"/>
    </xf>
    <xf numFmtId="38" fontId="9" fillId="2" borderId="10" xfId="1" applyFont="1" applyFill="1" applyBorder="1" applyAlignment="1" applyProtection="1">
      <alignment horizontal="center" vertical="center"/>
    </xf>
    <xf numFmtId="38" fontId="9" fillId="0" borderId="5" xfId="1" applyFont="1" applyBorder="1" applyAlignment="1" applyProtection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8" fontId="9" fillId="0" borderId="9" xfId="1" applyFont="1" applyBorder="1" applyAlignment="1" applyProtection="1">
      <alignment horizontal="center" vertical="center"/>
    </xf>
    <xf numFmtId="38" fontId="9" fillId="0" borderId="6" xfId="1" applyFont="1" applyBorder="1" applyAlignment="1" applyProtection="1">
      <alignment horizontal="center"/>
    </xf>
    <xf numFmtId="38" fontId="9" fillId="0" borderId="7" xfId="1" applyFont="1" applyBorder="1" applyAlignment="1" applyProtection="1">
      <alignment horizontal="center"/>
    </xf>
    <xf numFmtId="38" fontId="9" fillId="0" borderId="10" xfId="1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textRotation="255"/>
    </xf>
    <xf numFmtId="0" fontId="9" fillId="0" borderId="14" xfId="0" applyFont="1" applyBorder="1" applyAlignment="1" applyProtection="1">
      <alignment horizontal="center" vertical="center" textRotation="255"/>
    </xf>
    <xf numFmtId="38" fontId="9" fillId="0" borderId="4" xfId="1" applyFont="1" applyBorder="1" applyAlignment="1" applyProtection="1">
      <alignment vertical="center" textRotation="255" wrapText="1"/>
    </xf>
    <xf numFmtId="38" fontId="9" fillId="0" borderId="11" xfId="1" applyFont="1" applyBorder="1" applyAlignment="1" applyProtection="1">
      <alignment vertical="center" textRotation="255"/>
    </xf>
    <xf numFmtId="38" fontId="9" fillId="0" borderId="14" xfId="1" applyFont="1" applyBorder="1" applyAlignment="1" applyProtection="1">
      <alignment vertical="center" textRotation="255"/>
    </xf>
    <xf numFmtId="38" fontId="9" fillId="0" borderId="2" xfId="1" applyFont="1" applyBorder="1" applyAlignment="1" applyProtection="1">
      <alignment horizontal="center" vertical="center" wrapText="1"/>
    </xf>
    <xf numFmtId="38" fontId="9" fillId="0" borderId="4" xfId="1" applyFont="1" applyBorder="1" applyAlignment="1" applyProtection="1">
      <alignment horizontal="center" vertical="center" textRotation="255" wrapText="1"/>
    </xf>
    <xf numFmtId="0" fontId="9" fillId="0" borderId="11" xfId="0" applyFont="1" applyBorder="1" applyAlignment="1" applyProtection="1">
      <alignment horizontal="center" vertical="center" textRotation="255" wrapText="1"/>
    </xf>
    <xf numFmtId="0" fontId="9" fillId="0" borderId="14" xfId="0" applyFont="1" applyBorder="1" applyAlignment="1" applyProtection="1">
      <alignment horizontal="center" vertical="center" textRotation="255" wrapText="1"/>
    </xf>
    <xf numFmtId="38" fontId="9" fillId="0" borderId="0" xfId="1" applyFont="1" applyBorder="1" applyAlignment="1" applyProtection="1">
      <alignment horizontal="center" vertical="center"/>
    </xf>
    <xf numFmtId="40" fontId="9" fillId="0" borderId="4" xfId="1" applyNumberFormat="1" applyFont="1" applyBorder="1" applyAlignment="1" applyProtection="1">
      <alignment horizontal="center" vertical="center" textRotation="255" wrapText="1"/>
    </xf>
    <xf numFmtId="40" fontId="9" fillId="0" borderId="11" xfId="1" applyNumberFormat="1" applyFont="1" applyBorder="1" applyAlignment="1" applyProtection="1">
      <alignment horizontal="center" vertical="center" textRotation="255"/>
    </xf>
    <xf numFmtId="40" fontId="9" fillId="0" borderId="14" xfId="1" applyNumberFormat="1" applyFont="1" applyBorder="1" applyAlignment="1" applyProtection="1">
      <alignment horizontal="center" vertical="center" textRotation="255"/>
    </xf>
    <xf numFmtId="177" fontId="9" fillId="0" borderId="4" xfId="1" applyNumberFormat="1" applyFont="1" applyBorder="1" applyAlignment="1" applyProtection="1">
      <alignment horizontal="center" vertical="center" textRotation="255" wrapText="1"/>
    </xf>
    <xf numFmtId="177" fontId="9" fillId="0" borderId="11" xfId="1" applyNumberFormat="1" applyFont="1" applyBorder="1" applyAlignment="1" applyProtection="1">
      <alignment horizontal="center" vertical="center" textRotation="255"/>
    </xf>
    <xf numFmtId="177" fontId="9" fillId="0" borderId="14" xfId="1" applyNumberFormat="1" applyFont="1" applyBorder="1" applyAlignment="1" applyProtection="1">
      <alignment horizontal="center" vertical="center" textRotation="255"/>
    </xf>
    <xf numFmtId="176" fontId="9" fillId="0" borderId="4" xfId="1" applyNumberFormat="1" applyFont="1" applyBorder="1" applyAlignment="1" applyProtection="1">
      <alignment horizontal="center" vertical="center" textRotation="255"/>
    </xf>
    <xf numFmtId="176" fontId="9" fillId="0" borderId="11" xfId="1" applyNumberFormat="1" applyFont="1" applyBorder="1" applyAlignment="1" applyProtection="1">
      <alignment horizontal="center" vertical="center" textRotation="255"/>
    </xf>
    <xf numFmtId="176" fontId="9" fillId="0" borderId="14" xfId="1" applyNumberFormat="1" applyFont="1" applyBorder="1" applyAlignment="1" applyProtection="1">
      <alignment horizontal="center" vertical="center" textRotation="255"/>
    </xf>
    <xf numFmtId="38" fontId="9" fillId="0" borderId="2" xfId="1" applyFont="1" applyFill="1" applyBorder="1" applyAlignment="1" applyProtection="1">
      <alignment horizontal="center"/>
    </xf>
    <xf numFmtId="38" fontId="9" fillId="0" borderId="3" xfId="1" applyFont="1" applyFill="1" applyBorder="1" applyAlignment="1" applyProtection="1">
      <alignment horizontal="center"/>
    </xf>
    <xf numFmtId="38" fontId="9" fillId="2" borderId="9" xfId="1" applyFont="1" applyFill="1" applyBorder="1" applyAlignment="1" applyProtection="1">
      <alignment horizontal="center"/>
    </xf>
    <xf numFmtId="38" fontId="9" fillId="2" borderId="10" xfId="1" applyFont="1" applyFill="1" applyBorder="1" applyAlignment="1" applyProtection="1">
      <alignment horizontal="center"/>
    </xf>
    <xf numFmtId="176" fontId="9" fillId="0" borderId="1" xfId="1" applyNumberFormat="1" applyFont="1" applyFill="1" applyBorder="1" applyAlignment="1" applyProtection="1">
      <alignment horizontal="right"/>
      <protection locked="0"/>
    </xf>
    <xf numFmtId="181" fontId="1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>
      <alignment wrapText="1"/>
    </xf>
    <xf numFmtId="0" fontId="18" fillId="0" borderId="12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38" fontId="18" fillId="0" borderId="4" xfId="1" applyFont="1" applyFill="1" applyBorder="1" applyAlignment="1" applyProtection="1">
      <alignment horizontal="center" vertical="center"/>
      <protection locked="0"/>
    </xf>
    <xf numFmtId="38" fontId="18" fillId="0" borderId="11" xfId="1" applyFont="1" applyFill="1" applyBorder="1" applyAlignment="1" applyProtection="1">
      <alignment horizontal="center" vertical="center"/>
      <protection locked="0"/>
    </xf>
    <xf numFmtId="38" fontId="18" fillId="0" borderId="14" xfId="1" applyFont="1" applyFill="1" applyBorder="1" applyAlignment="1" applyProtection="1">
      <alignment horizontal="center" vertical="center"/>
      <protection locked="0"/>
    </xf>
    <xf numFmtId="176" fontId="9" fillId="0" borderId="2" xfId="1" applyNumberFormat="1" applyFont="1" applyBorder="1" applyAlignment="1" applyProtection="1">
      <alignment horizontal="center" vertical="center"/>
    </xf>
    <xf numFmtId="176" fontId="9" fillId="0" borderId="3" xfId="1" applyNumberFormat="1" applyFont="1" applyBorder="1" applyAlignment="1" applyProtection="1">
      <alignment horizontal="center" vertical="center"/>
    </xf>
    <xf numFmtId="176" fontId="9" fillId="0" borderId="9" xfId="1" applyNumberFormat="1" applyFont="1" applyBorder="1" applyAlignment="1" applyProtection="1">
      <alignment horizontal="center" vertical="center"/>
    </xf>
    <xf numFmtId="176" fontId="9" fillId="0" borderId="10" xfId="1" applyNumberFormat="1" applyFont="1" applyBorder="1" applyAlignment="1" applyProtection="1">
      <alignment horizontal="center" vertical="center"/>
    </xf>
    <xf numFmtId="176" fontId="9" fillId="0" borderId="12" xfId="1" applyNumberFormat="1" applyFont="1" applyBorder="1" applyAlignment="1" applyProtection="1">
      <alignment horizontal="center" vertical="center"/>
    </xf>
    <xf numFmtId="176" fontId="9" fillId="0" borderId="13" xfId="1" applyNumberFormat="1" applyFont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protection locked="0"/>
    </xf>
    <xf numFmtId="0" fontId="9" fillId="0" borderId="1" xfId="0" applyFont="1" applyFill="1" applyBorder="1" applyAlignment="1" applyProtection="1">
      <protection locked="0"/>
    </xf>
    <xf numFmtId="177" fontId="9" fillId="0" borderId="11" xfId="0" applyNumberFormat="1" applyFont="1" applyBorder="1" applyAlignment="1" applyProtection="1">
      <alignment horizontal="center" vertical="center" textRotation="255" wrapText="1"/>
    </xf>
    <xf numFmtId="177" fontId="9" fillId="0" borderId="14" xfId="0" applyNumberFormat="1" applyFont="1" applyBorder="1" applyAlignment="1" applyProtection="1">
      <alignment horizontal="center" vertical="center" textRotation="255" wrapText="1"/>
    </xf>
    <xf numFmtId="179" fontId="9" fillId="0" borderId="4" xfId="1" applyNumberFormat="1" applyFont="1" applyBorder="1" applyAlignment="1" applyProtection="1">
      <alignment horizontal="center" vertical="center" textRotation="255" wrapText="1"/>
    </xf>
    <xf numFmtId="179" fontId="9" fillId="0" borderId="11" xfId="1" applyNumberFormat="1" applyFont="1" applyBorder="1" applyAlignment="1" applyProtection="1">
      <alignment horizontal="center" vertical="center" textRotation="255"/>
    </xf>
    <xf numFmtId="179" fontId="9" fillId="0" borderId="14" xfId="1" applyNumberFormat="1" applyFont="1" applyBorder="1" applyAlignment="1" applyProtection="1">
      <alignment horizontal="center" vertical="center" textRotation="255"/>
    </xf>
    <xf numFmtId="178" fontId="9" fillId="0" borderId="4" xfId="1" applyNumberFormat="1" applyFont="1" applyBorder="1" applyAlignment="1" applyProtection="1">
      <alignment horizontal="center" vertical="center" textRotation="255" wrapText="1"/>
    </xf>
    <xf numFmtId="178" fontId="9" fillId="0" borderId="11" xfId="1" applyNumberFormat="1" applyFont="1" applyBorder="1" applyAlignment="1" applyProtection="1">
      <alignment horizontal="center" vertical="center" textRotation="255"/>
    </xf>
    <xf numFmtId="178" fontId="9" fillId="0" borderId="14" xfId="1" applyNumberFormat="1" applyFont="1" applyBorder="1" applyAlignment="1" applyProtection="1">
      <alignment horizontal="center" vertical="center" textRotation="255"/>
    </xf>
    <xf numFmtId="178" fontId="9" fillId="0" borderId="4" xfId="1" applyNumberFormat="1" applyFont="1" applyBorder="1" applyAlignment="1" applyProtection="1">
      <alignment vertical="center" textRotation="255" wrapText="1"/>
    </xf>
    <xf numFmtId="178" fontId="9" fillId="0" borderId="11" xfId="1" applyNumberFormat="1" applyFont="1" applyBorder="1" applyAlignment="1" applyProtection="1">
      <alignment vertical="center" textRotation="255"/>
    </xf>
    <xf numFmtId="178" fontId="9" fillId="0" borderId="14" xfId="1" applyNumberFormat="1" applyFont="1" applyBorder="1" applyAlignment="1" applyProtection="1">
      <alignment vertical="center" textRotation="255"/>
    </xf>
    <xf numFmtId="176" fontId="9" fillId="0" borderId="11" xfId="1" applyNumberFormat="1" applyFont="1" applyBorder="1" applyAlignment="1" applyProtection="1">
      <alignment horizontal="center"/>
    </xf>
    <xf numFmtId="176" fontId="9" fillId="0" borderId="14" xfId="1" applyNumberFormat="1" applyFont="1" applyBorder="1" applyAlignment="1" applyProtection="1">
      <alignment horizontal="center"/>
    </xf>
    <xf numFmtId="176" fontId="9" fillId="0" borderId="4" xfId="1" applyNumberFormat="1" applyFont="1" applyBorder="1" applyAlignment="1" applyProtection="1">
      <alignment horizontal="center" vertical="center" wrapText="1"/>
    </xf>
    <xf numFmtId="176" fontId="9" fillId="0" borderId="14" xfId="1" applyNumberFormat="1" applyFont="1" applyBorder="1" applyAlignment="1" applyProtection="1">
      <alignment horizontal="center" vertical="center"/>
    </xf>
    <xf numFmtId="176" fontId="9" fillId="0" borderId="6" xfId="1" applyNumberFormat="1" applyFont="1" applyBorder="1" applyAlignment="1" applyProtection="1">
      <alignment horizontal="center"/>
    </xf>
    <xf numFmtId="176" fontId="9" fillId="0" borderId="7" xfId="1" applyNumberFormat="1" applyFont="1" applyBorder="1" applyAlignment="1" applyProtection="1">
      <alignment horizontal="center"/>
    </xf>
    <xf numFmtId="176" fontId="9" fillId="0" borderId="8" xfId="1" applyNumberFormat="1" applyFont="1" applyBorder="1" applyAlignment="1" applyProtection="1">
      <alignment horizontal="center" vertical="center"/>
    </xf>
    <xf numFmtId="176" fontId="9" fillId="0" borderId="1" xfId="1" applyNumberFormat="1" applyFont="1" applyBorder="1" applyAlignment="1" applyProtection="1">
      <alignment horizontal="center" vertical="center"/>
    </xf>
    <xf numFmtId="176" fontId="9" fillId="0" borderId="2" xfId="1" applyNumberFormat="1" applyFont="1" applyBorder="1" applyAlignment="1" applyProtection="1">
      <alignment horizontal="center" wrapText="1"/>
    </xf>
    <xf numFmtId="176" fontId="9" fillId="0" borderId="8" xfId="1" applyNumberFormat="1" applyFont="1" applyBorder="1" applyAlignment="1" applyProtection="1">
      <alignment horizontal="center"/>
    </xf>
    <xf numFmtId="176" fontId="9" fillId="0" borderId="3" xfId="1" applyNumberFormat="1" applyFont="1" applyBorder="1" applyAlignment="1" applyProtection="1">
      <alignment horizontal="center"/>
    </xf>
    <xf numFmtId="176" fontId="9" fillId="0" borderId="9" xfId="1" applyNumberFormat="1" applyFont="1" applyBorder="1" applyAlignment="1" applyProtection="1">
      <alignment horizontal="center"/>
    </xf>
    <xf numFmtId="176" fontId="9" fillId="0" borderId="0" xfId="1" applyNumberFormat="1" applyFont="1" applyBorder="1" applyAlignment="1" applyProtection="1">
      <alignment horizontal="center"/>
    </xf>
    <xf numFmtId="176" fontId="9" fillId="0" borderId="10" xfId="1" applyNumberFormat="1" applyFont="1" applyBorder="1" applyAlignment="1" applyProtection="1">
      <alignment horizontal="center"/>
    </xf>
    <xf numFmtId="176" fontId="9" fillId="0" borderId="4" xfId="1" applyNumberFormat="1" applyFont="1" applyBorder="1" applyAlignment="1" applyProtection="1">
      <alignment horizontal="center" vertical="center" textRotation="255" wrapText="1"/>
    </xf>
    <xf numFmtId="176" fontId="9" fillId="0" borderId="2" xfId="1" applyNumberFormat="1" applyFont="1" applyBorder="1" applyAlignment="1" applyProtection="1">
      <alignment horizontal="center" vertical="center" wrapText="1"/>
    </xf>
    <xf numFmtId="176" fontId="9" fillId="0" borderId="0" xfId="1" applyNumberFormat="1" applyFont="1" applyBorder="1" applyAlignment="1" applyProtection="1">
      <alignment horizontal="center" vertical="center"/>
    </xf>
    <xf numFmtId="176" fontId="9" fillId="0" borderId="4" xfId="1" applyNumberFormat="1" applyFont="1" applyBorder="1" applyAlignment="1" applyProtection="1">
      <alignment horizontal="center" vertical="center"/>
    </xf>
    <xf numFmtId="176" fontId="9" fillId="0" borderId="11" xfId="1" applyNumberFormat="1" applyFont="1" applyBorder="1" applyAlignment="1" applyProtection="1">
      <alignment horizontal="center" vertical="center"/>
    </xf>
    <xf numFmtId="176" fontId="9" fillId="0" borderId="11" xfId="0" applyNumberFormat="1" applyFont="1" applyBorder="1" applyAlignment="1" applyProtection="1">
      <alignment horizontal="center" vertical="center" textRotation="255"/>
    </xf>
    <xf numFmtId="176" fontId="9" fillId="0" borderId="14" xfId="0" applyNumberFormat="1" applyFont="1" applyBorder="1" applyAlignment="1" applyProtection="1">
      <alignment horizontal="center" vertical="center" textRotation="255"/>
    </xf>
    <xf numFmtId="176" fontId="9" fillId="0" borderId="5" xfId="1" applyNumberFormat="1" applyFont="1" applyBorder="1" applyAlignment="1" applyProtection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</cellXfs>
  <cellStyles count="13">
    <cellStyle name="桁区切り" xfId="1" builtinId="6"/>
    <cellStyle name="桁区切り 2" xfId="2"/>
    <cellStyle name="桁区切り 2 2" xfId="3"/>
    <cellStyle name="桁区切り 3" xfId="4"/>
    <cellStyle name="桁区切り 4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8"/>
  <sheetViews>
    <sheetView tabSelected="1" view="pageBreakPreview" zoomScaleNormal="75" zoomScaleSheetLayoutView="100" workbookViewId="0">
      <selection activeCell="AK46" sqref="AK46:AK49"/>
    </sheetView>
  </sheetViews>
  <sheetFormatPr defaultColWidth="11.625" defaultRowHeight="30" customHeight="1"/>
  <cols>
    <col min="1" max="1" width="10.625" style="11" customWidth="1"/>
    <col min="2" max="2" width="11.75" style="11" customWidth="1"/>
    <col min="3" max="4" width="12.625" style="1" customWidth="1"/>
    <col min="5" max="5" width="9.125" style="1" customWidth="1"/>
    <col min="6" max="6" width="11.5" style="1" customWidth="1"/>
    <col min="7" max="8" width="8.5" style="1" customWidth="1"/>
    <col min="9" max="9" width="7.125" style="1" customWidth="1"/>
    <col min="10" max="10" width="7.125" style="3" customWidth="1"/>
    <col min="11" max="11" width="7.875" style="1" customWidth="1"/>
    <col min="12" max="12" width="7.5" style="1" customWidth="1"/>
    <col min="13" max="13" width="7.125" style="1" customWidth="1"/>
    <col min="14" max="15" width="10" style="1" customWidth="1"/>
    <col min="16" max="16" width="10" style="110" customWidth="1"/>
    <col min="17" max="17" width="10" style="1" customWidth="1"/>
    <col min="18" max="18" width="10" style="3" customWidth="1"/>
    <col min="19" max="19" width="10" style="1" customWidth="1"/>
    <col min="20" max="20" width="8.5" style="1" customWidth="1"/>
    <col min="21" max="33" width="7.125" style="1" customWidth="1"/>
    <col min="34" max="34" width="9.375" style="1" customWidth="1"/>
    <col min="35" max="40" width="7.125" style="1" customWidth="1"/>
    <col min="41" max="42" width="9" style="1" customWidth="1"/>
    <col min="43" max="44" width="10.5" style="1" customWidth="1"/>
    <col min="45" max="16384" width="11.625" style="1"/>
  </cols>
  <sheetData>
    <row r="1" spans="1:45" s="59" customFormat="1" ht="30" customHeight="1">
      <c r="A1" s="57"/>
      <c r="B1" s="57"/>
      <c r="C1" s="58" t="s">
        <v>100</v>
      </c>
      <c r="E1" s="58"/>
      <c r="J1" s="60"/>
      <c r="P1" s="63"/>
      <c r="R1" s="60"/>
      <c r="T1" s="58" t="s">
        <v>101</v>
      </c>
      <c r="U1" s="57"/>
      <c r="X1" s="58"/>
      <c r="AC1" s="60"/>
      <c r="AI1" s="60"/>
      <c r="AK1" s="60"/>
    </row>
    <row r="2" spans="1:45" s="6" customFormat="1" ht="30" customHeight="1">
      <c r="A2" s="8" t="s">
        <v>96</v>
      </c>
      <c r="B2" s="5"/>
      <c r="J2" s="7"/>
      <c r="P2" s="131" t="s">
        <v>95</v>
      </c>
      <c r="Q2" s="141"/>
      <c r="R2" s="141"/>
      <c r="S2" s="141"/>
      <c r="T2" s="8"/>
      <c r="U2" s="5"/>
      <c r="AC2" s="7"/>
      <c r="AI2" s="131"/>
      <c r="AJ2" s="141"/>
      <c r="AK2" s="141"/>
      <c r="AL2" s="141"/>
      <c r="AO2" s="131" t="s">
        <v>95</v>
      </c>
      <c r="AP2" s="131"/>
      <c r="AQ2" s="131"/>
      <c r="AR2" s="131"/>
    </row>
    <row r="3" spans="1:45" s="10" customFormat="1" ht="30" customHeight="1">
      <c r="A3" s="146" t="s">
        <v>0</v>
      </c>
      <c r="B3" s="148"/>
      <c r="C3" s="158" t="s">
        <v>1</v>
      </c>
      <c r="D3" s="158" t="s">
        <v>2</v>
      </c>
      <c r="E3" s="176" t="s">
        <v>97</v>
      </c>
      <c r="F3" s="167" t="s">
        <v>3</v>
      </c>
      <c r="G3" s="168"/>
      <c r="H3" s="168"/>
      <c r="I3" s="168"/>
      <c r="J3" s="168"/>
      <c r="K3" s="168"/>
      <c r="L3" s="168"/>
      <c r="M3" s="168"/>
      <c r="N3" s="167" t="s">
        <v>4</v>
      </c>
      <c r="O3" s="168"/>
      <c r="P3" s="168"/>
      <c r="Q3" s="168"/>
      <c r="R3" s="168"/>
      <c r="S3" s="169"/>
      <c r="T3" s="167" t="s">
        <v>5</v>
      </c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9"/>
      <c r="AI3" s="158" t="s">
        <v>6</v>
      </c>
      <c r="AJ3" s="158" t="s">
        <v>7</v>
      </c>
      <c r="AK3" s="179" t="s">
        <v>8</v>
      </c>
      <c r="AL3" s="147"/>
      <c r="AM3" s="147"/>
      <c r="AN3" s="148"/>
      <c r="AO3" s="180" t="s">
        <v>9</v>
      </c>
      <c r="AP3" s="180" t="s">
        <v>10</v>
      </c>
      <c r="AQ3" s="132" t="s">
        <v>114</v>
      </c>
      <c r="AR3" s="133"/>
    </row>
    <row r="4" spans="1:45" s="6" customFormat="1" ht="30" customHeight="1">
      <c r="A4" s="170"/>
      <c r="B4" s="173"/>
      <c r="C4" s="174"/>
      <c r="D4" s="174"/>
      <c r="E4" s="177"/>
      <c r="F4" s="180" t="s">
        <v>17</v>
      </c>
      <c r="G4" s="179" t="s">
        <v>11</v>
      </c>
      <c r="H4" s="147"/>
      <c r="I4" s="148"/>
      <c r="J4" s="184" t="s">
        <v>98</v>
      </c>
      <c r="K4" s="179" t="s">
        <v>12</v>
      </c>
      <c r="L4" s="147"/>
      <c r="M4" s="148"/>
      <c r="N4" s="158" t="s">
        <v>13</v>
      </c>
      <c r="O4" s="158" t="s">
        <v>14</v>
      </c>
      <c r="P4" s="187" t="s">
        <v>99</v>
      </c>
      <c r="Q4" s="190" t="s">
        <v>15</v>
      </c>
      <c r="R4" s="184" t="s">
        <v>98</v>
      </c>
      <c r="S4" s="158" t="s">
        <v>16</v>
      </c>
      <c r="T4" s="158" t="s">
        <v>17</v>
      </c>
      <c r="U4" s="146" t="s">
        <v>18</v>
      </c>
      <c r="V4" s="147"/>
      <c r="W4" s="147"/>
      <c r="X4" s="147"/>
      <c r="Y4" s="147"/>
      <c r="Z4" s="147"/>
      <c r="AA4" s="147"/>
      <c r="AB4" s="148"/>
      <c r="AC4" s="152" t="s">
        <v>19</v>
      </c>
      <c r="AD4" s="153"/>
      <c r="AE4" s="154"/>
      <c r="AF4" s="158" t="s">
        <v>20</v>
      </c>
      <c r="AG4" s="158" t="s">
        <v>21</v>
      </c>
      <c r="AH4" s="158" t="s">
        <v>22</v>
      </c>
      <c r="AI4" s="159"/>
      <c r="AJ4" s="159"/>
      <c r="AK4" s="149"/>
      <c r="AL4" s="150"/>
      <c r="AM4" s="150"/>
      <c r="AN4" s="151"/>
      <c r="AO4" s="181"/>
      <c r="AP4" s="181"/>
      <c r="AQ4" s="134"/>
      <c r="AR4" s="135"/>
    </row>
    <row r="5" spans="1:45" s="6" customFormat="1" ht="30" customHeight="1">
      <c r="A5" s="170"/>
      <c r="B5" s="173"/>
      <c r="C5" s="174"/>
      <c r="D5" s="174"/>
      <c r="E5" s="177"/>
      <c r="F5" s="159"/>
      <c r="G5" s="170"/>
      <c r="H5" s="183"/>
      <c r="I5" s="173"/>
      <c r="J5" s="185"/>
      <c r="K5" s="170"/>
      <c r="L5" s="183"/>
      <c r="M5" s="173"/>
      <c r="N5" s="159"/>
      <c r="O5" s="159"/>
      <c r="P5" s="188"/>
      <c r="Q5" s="191"/>
      <c r="R5" s="185"/>
      <c r="S5" s="159"/>
      <c r="T5" s="159"/>
      <c r="U5" s="149"/>
      <c r="V5" s="150"/>
      <c r="W5" s="150"/>
      <c r="X5" s="150"/>
      <c r="Y5" s="150"/>
      <c r="Z5" s="150"/>
      <c r="AA5" s="150"/>
      <c r="AB5" s="151"/>
      <c r="AC5" s="155"/>
      <c r="AD5" s="156"/>
      <c r="AE5" s="157"/>
      <c r="AF5" s="159"/>
      <c r="AG5" s="159"/>
      <c r="AH5" s="159"/>
      <c r="AI5" s="159"/>
      <c r="AJ5" s="159"/>
      <c r="AK5" s="161" t="s">
        <v>23</v>
      </c>
      <c r="AL5" s="161" t="s">
        <v>24</v>
      </c>
      <c r="AM5" s="144" t="s">
        <v>25</v>
      </c>
      <c r="AN5" s="161" t="s">
        <v>26</v>
      </c>
      <c r="AO5" s="181"/>
      <c r="AP5" s="181"/>
      <c r="AQ5" s="136" t="s">
        <v>23</v>
      </c>
      <c r="AR5" s="136" t="s">
        <v>115</v>
      </c>
      <c r="AS5" s="115"/>
    </row>
    <row r="6" spans="1:45" s="6" customFormat="1" ht="30" customHeight="1">
      <c r="A6" s="170"/>
      <c r="B6" s="173"/>
      <c r="C6" s="174"/>
      <c r="D6" s="174"/>
      <c r="E6" s="177"/>
      <c r="F6" s="159"/>
      <c r="G6" s="170"/>
      <c r="H6" s="183"/>
      <c r="I6" s="173"/>
      <c r="J6" s="185"/>
      <c r="K6" s="170"/>
      <c r="L6" s="183"/>
      <c r="M6" s="173"/>
      <c r="N6" s="159"/>
      <c r="O6" s="159"/>
      <c r="P6" s="188"/>
      <c r="Q6" s="191"/>
      <c r="R6" s="185"/>
      <c r="S6" s="159"/>
      <c r="T6" s="159"/>
      <c r="U6" s="167" t="s">
        <v>27</v>
      </c>
      <c r="V6" s="168"/>
      <c r="W6" s="168"/>
      <c r="X6" s="168"/>
      <c r="Y6" s="169"/>
      <c r="Z6" s="146" t="s">
        <v>26</v>
      </c>
      <c r="AA6" s="171"/>
      <c r="AB6" s="172"/>
      <c r="AC6" s="155"/>
      <c r="AD6" s="156"/>
      <c r="AE6" s="157"/>
      <c r="AF6" s="159"/>
      <c r="AG6" s="159"/>
      <c r="AH6" s="159"/>
      <c r="AI6" s="159"/>
      <c r="AJ6" s="159"/>
      <c r="AK6" s="162"/>
      <c r="AL6" s="162"/>
      <c r="AM6" s="162"/>
      <c r="AN6" s="162"/>
      <c r="AO6" s="181"/>
      <c r="AP6" s="181"/>
      <c r="AQ6" s="137"/>
      <c r="AR6" s="137"/>
    </row>
    <row r="7" spans="1:45" s="6" customFormat="1" ht="30" customHeight="1">
      <c r="A7" s="170"/>
      <c r="B7" s="173"/>
      <c r="C7" s="174"/>
      <c r="D7" s="174"/>
      <c r="E7" s="177"/>
      <c r="F7" s="159"/>
      <c r="G7" s="142"/>
      <c r="H7" s="144" t="s">
        <v>28</v>
      </c>
      <c r="I7" s="144" t="s">
        <v>29</v>
      </c>
      <c r="J7" s="185"/>
      <c r="K7" s="142"/>
      <c r="L7" s="144" t="s">
        <v>28</v>
      </c>
      <c r="M7" s="144" t="s">
        <v>29</v>
      </c>
      <c r="N7" s="159"/>
      <c r="O7" s="159"/>
      <c r="P7" s="188"/>
      <c r="Q7" s="191"/>
      <c r="R7" s="185"/>
      <c r="S7" s="159"/>
      <c r="T7" s="159"/>
      <c r="U7" s="144" t="s">
        <v>30</v>
      </c>
      <c r="V7" s="144" t="s">
        <v>31</v>
      </c>
      <c r="W7" s="144" t="s">
        <v>32</v>
      </c>
      <c r="X7" s="144" t="s">
        <v>33</v>
      </c>
      <c r="Y7" s="144" t="s">
        <v>34</v>
      </c>
      <c r="Z7" s="170"/>
      <c r="AA7" s="144" t="s">
        <v>28</v>
      </c>
      <c r="AB7" s="144" t="s">
        <v>29</v>
      </c>
      <c r="AC7" s="142"/>
      <c r="AD7" s="144" t="s">
        <v>28</v>
      </c>
      <c r="AE7" s="144" t="s">
        <v>29</v>
      </c>
      <c r="AF7" s="159"/>
      <c r="AG7" s="159"/>
      <c r="AH7" s="159"/>
      <c r="AI7" s="159"/>
      <c r="AJ7" s="159"/>
      <c r="AK7" s="162"/>
      <c r="AL7" s="162"/>
      <c r="AM7" s="162"/>
      <c r="AN7" s="162"/>
      <c r="AO7" s="181"/>
      <c r="AP7" s="181"/>
      <c r="AQ7" s="137"/>
      <c r="AR7" s="137"/>
    </row>
    <row r="8" spans="1:45" s="6" customFormat="1" ht="30" customHeight="1">
      <c r="A8" s="170"/>
      <c r="B8" s="173"/>
      <c r="C8" s="175"/>
      <c r="D8" s="175"/>
      <c r="E8" s="178"/>
      <c r="F8" s="160"/>
      <c r="G8" s="143"/>
      <c r="H8" s="145"/>
      <c r="I8" s="145"/>
      <c r="J8" s="186"/>
      <c r="K8" s="143"/>
      <c r="L8" s="145"/>
      <c r="M8" s="145"/>
      <c r="N8" s="160"/>
      <c r="O8" s="160"/>
      <c r="P8" s="189"/>
      <c r="Q8" s="192"/>
      <c r="R8" s="186"/>
      <c r="S8" s="160"/>
      <c r="T8" s="160"/>
      <c r="U8" s="145"/>
      <c r="V8" s="145"/>
      <c r="W8" s="145"/>
      <c r="X8" s="145"/>
      <c r="Y8" s="145"/>
      <c r="Z8" s="149"/>
      <c r="AA8" s="145"/>
      <c r="AB8" s="145"/>
      <c r="AC8" s="143"/>
      <c r="AD8" s="145"/>
      <c r="AE8" s="145"/>
      <c r="AF8" s="160"/>
      <c r="AG8" s="160"/>
      <c r="AH8" s="160"/>
      <c r="AI8" s="160"/>
      <c r="AJ8" s="160"/>
      <c r="AK8" s="145"/>
      <c r="AL8" s="145"/>
      <c r="AM8" s="145"/>
      <c r="AN8" s="145"/>
      <c r="AO8" s="182"/>
      <c r="AP8" s="182"/>
      <c r="AQ8" s="138"/>
      <c r="AR8" s="138"/>
    </row>
    <row r="9" spans="1:45" s="4" customFormat="1" ht="30" customHeight="1">
      <c r="A9" s="193"/>
      <c r="B9" s="194"/>
      <c r="C9" s="65"/>
      <c r="D9" s="66"/>
      <c r="E9" s="67"/>
      <c r="F9" s="66"/>
      <c r="G9" s="66"/>
      <c r="H9" s="66"/>
      <c r="I9" s="66"/>
      <c r="J9" s="68"/>
      <c r="K9" s="66"/>
      <c r="L9" s="66"/>
      <c r="M9" s="66"/>
      <c r="N9" s="66"/>
      <c r="O9" s="66"/>
      <c r="P9" s="67"/>
      <c r="Q9" s="69"/>
      <c r="R9" s="68"/>
      <c r="S9" s="70"/>
      <c r="T9" s="65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86"/>
      <c r="AP9" s="86"/>
      <c r="AQ9" s="111"/>
      <c r="AR9" s="112"/>
    </row>
    <row r="10" spans="1:45" s="4" customFormat="1" ht="30" customHeight="1">
      <c r="A10" s="195" t="s">
        <v>35</v>
      </c>
      <c r="B10" s="196"/>
      <c r="C10" s="71">
        <f>SUM(C12:C13)</f>
        <v>807228</v>
      </c>
      <c r="D10" s="72">
        <f t="shared" ref="D10:AN10" si="0">SUM(D12:D13)</f>
        <v>223088</v>
      </c>
      <c r="E10" s="73">
        <f>D10/C10*100</f>
        <v>27.636305975511256</v>
      </c>
      <c r="F10" s="74">
        <f t="shared" si="0"/>
        <v>216321</v>
      </c>
      <c r="G10" s="74">
        <f t="shared" si="0"/>
        <v>6764</v>
      </c>
      <c r="H10" s="74">
        <f t="shared" si="0"/>
        <v>4784</v>
      </c>
      <c r="I10" s="74">
        <f t="shared" si="0"/>
        <v>147</v>
      </c>
      <c r="J10" s="75">
        <f>G10/(F10+G10)*100</f>
        <v>3.0320281507048885</v>
      </c>
      <c r="K10" s="74">
        <f t="shared" si="0"/>
        <v>6208</v>
      </c>
      <c r="L10" s="74">
        <f t="shared" si="0"/>
        <v>4456</v>
      </c>
      <c r="M10" s="74">
        <f t="shared" si="0"/>
        <v>135</v>
      </c>
      <c r="N10" s="74">
        <f t="shared" si="0"/>
        <v>35099</v>
      </c>
      <c r="O10" s="74">
        <f t="shared" si="0"/>
        <v>7416</v>
      </c>
      <c r="P10" s="73">
        <f>O10/N10*100</f>
        <v>21.12880708852104</v>
      </c>
      <c r="Q10" s="74">
        <f t="shared" si="0"/>
        <v>10</v>
      </c>
      <c r="R10" s="75">
        <f>Q10/O10*100</f>
        <v>0.13484358144552319</v>
      </c>
      <c r="S10" s="76">
        <f t="shared" si="0"/>
        <v>7</v>
      </c>
      <c r="T10" s="87">
        <f t="shared" si="0"/>
        <v>2576</v>
      </c>
      <c r="U10" s="74">
        <f t="shared" si="0"/>
        <v>0</v>
      </c>
      <c r="V10" s="74">
        <f t="shared" si="0"/>
        <v>68</v>
      </c>
      <c r="W10" s="74">
        <f t="shared" si="0"/>
        <v>17</v>
      </c>
      <c r="X10" s="74">
        <f t="shared" si="0"/>
        <v>19</v>
      </c>
      <c r="Y10" s="74">
        <f t="shared" si="0"/>
        <v>22</v>
      </c>
      <c r="Z10" s="74">
        <f t="shared" si="0"/>
        <v>128</v>
      </c>
      <c r="AA10" s="74">
        <f t="shared" si="0"/>
        <v>88</v>
      </c>
      <c r="AB10" s="74">
        <f t="shared" si="0"/>
        <v>25</v>
      </c>
      <c r="AC10" s="74">
        <f t="shared" si="0"/>
        <v>269</v>
      </c>
      <c r="AD10" s="74">
        <f t="shared" si="0"/>
        <v>198</v>
      </c>
      <c r="AE10" s="74">
        <f t="shared" si="0"/>
        <v>18</v>
      </c>
      <c r="AF10" s="74">
        <f t="shared" si="0"/>
        <v>31</v>
      </c>
      <c r="AG10" s="74">
        <f t="shared" si="0"/>
        <v>5</v>
      </c>
      <c r="AH10" s="74">
        <f t="shared" si="0"/>
        <v>3136</v>
      </c>
      <c r="AI10" s="74">
        <f t="shared" si="0"/>
        <v>558</v>
      </c>
      <c r="AJ10" s="74">
        <f t="shared" si="0"/>
        <v>79</v>
      </c>
      <c r="AK10" s="74">
        <f t="shared" si="0"/>
        <v>125</v>
      </c>
      <c r="AL10" s="74">
        <f t="shared" si="0"/>
        <v>0</v>
      </c>
      <c r="AM10" s="74">
        <f t="shared" si="0"/>
        <v>3</v>
      </c>
      <c r="AN10" s="74">
        <f t="shared" si="0"/>
        <v>128</v>
      </c>
      <c r="AO10" s="88">
        <f>AN10/D10*100000</f>
        <v>57.376461306748908</v>
      </c>
      <c r="AP10" s="88">
        <f>AG10/D10*100000</f>
        <v>2.2412680197948793</v>
      </c>
      <c r="AQ10" s="116">
        <f>K10/G10%</f>
        <v>91.780011827321104</v>
      </c>
      <c r="AR10" s="117">
        <f>S10/Q10%</f>
        <v>70</v>
      </c>
    </row>
    <row r="11" spans="1:45" s="4" customFormat="1" ht="30" customHeight="1">
      <c r="A11" s="163"/>
      <c r="B11" s="164"/>
      <c r="C11" s="77"/>
      <c r="D11" s="78"/>
      <c r="E11" s="78"/>
      <c r="F11" s="79"/>
      <c r="G11" s="79"/>
      <c r="H11" s="79"/>
      <c r="I11" s="79"/>
      <c r="J11" s="78"/>
      <c r="K11" s="79"/>
      <c r="L11" s="79"/>
      <c r="M11" s="79"/>
      <c r="N11" s="79"/>
      <c r="O11" s="79"/>
      <c r="P11" s="107"/>
      <c r="Q11" s="79"/>
      <c r="R11" s="78"/>
      <c r="S11" s="80"/>
      <c r="T11" s="8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90"/>
      <c r="AP11" s="90"/>
      <c r="AQ11" s="118"/>
      <c r="AR11" s="119"/>
    </row>
    <row r="12" spans="1:45" s="4" customFormat="1" ht="30" customHeight="1">
      <c r="A12" s="163" t="s">
        <v>36</v>
      </c>
      <c r="B12" s="164"/>
      <c r="C12" s="77">
        <f>SUM(C16,C21,C22,C23,C27,C31,C32,C33,C38,C39,C41,C52,C55,C59,C63,C67,C68,C71,C74,C77)</f>
        <v>779642</v>
      </c>
      <c r="D12" s="78">
        <f t="shared" ref="D12:AN12" si="1">SUM(D16,D21,D22,D23,D27,D31,D32,D33,D38,D39,D41,D52,D55,D59,D63,D67,D68,D71,D74,D77)</f>
        <v>210444</v>
      </c>
      <c r="E12" s="81">
        <f t="shared" ref="E12:E77" si="2">D12/C12*100</f>
        <v>26.992388814353252</v>
      </c>
      <c r="F12" s="79">
        <f t="shared" si="1"/>
        <v>204022</v>
      </c>
      <c r="G12" s="79">
        <f t="shared" si="1"/>
        <v>6422</v>
      </c>
      <c r="H12" s="79">
        <f t="shared" si="1"/>
        <v>4540</v>
      </c>
      <c r="I12" s="79">
        <f t="shared" si="1"/>
        <v>141</v>
      </c>
      <c r="J12" s="82">
        <f t="shared" ref="J12:J24" si="3">G12/(F12+G12)*100</f>
        <v>3.051643192488263</v>
      </c>
      <c r="K12" s="79">
        <f t="shared" si="1"/>
        <v>5899</v>
      </c>
      <c r="L12" s="79">
        <f t="shared" si="1"/>
        <v>4230</v>
      </c>
      <c r="M12" s="79">
        <f t="shared" si="1"/>
        <v>130</v>
      </c>
      <c r="N12" s="79">
        <f t="shared" si="1"/>
        <v>33181</v>
      </c>
      <c r="O12" s="79">
        <f t="shared" si="1"/>
        <v>6945</v>
      </c>
      <c r="P12" s="81">
        <f t="shared" ref="P12:P77" si="4">O12/N12*100</f>
        <v>20.930653084596607</v>
      </c>
      <c r="Q12" s="83">
        <f t="shared" si="1"/>
        <v>9</v>
      </c>
      <c r="R12" s="82">
        <f t="shared" ref="R12:R77" si="5">Q12/O12*100</f>
        <v>0.12958963282937366</v>
      </c>
      <c r="S12" s="80">
        <f t="shared" si="1"/>
        <v>6</v>
      </c>
      <c r="T12" s="89">
        <f t="shared" si="1"/>
        <v>2451</v>
      </c>
      <c r="U12" s="79">
        <f t="shared" si="1"/>
        <v>0</v>
      </c>
      <c r="V12" s="79">
        <f t="shared" si="1"/>
        <v>68</v>
      </c>
      <c r="W12" s="79">
        <f t="shared" si="1"/>
        <v>16</v>
      </c>
      <c r="X12" s="79">
        <f t="shared" si="1"/>
        <v>18</v>
      </c>
      <c r="Y12" s="79">
        <f t="shared" si="1"/>
        <v>20</v>
      </c>
      <c r="Z12" s="79">
        <f t="shared" si="1"/>
        <v>124</v>
      </c>
      <c r="AA12" s="79">
        <f t="shared" si="1"/>
        <v>86</v>
      </c>
      <c r="AB12" s="79">
        <f t="shared" si="1"/>
        <v>23</v>
      </c>
      <c r="AC12" s="79">
        <f t="shared" si="1"/>
        <v>252</v>
      </c>
      <c r="AD12" s="79">
        <f t="shared" si="1"/>
        <v>187</v>
      </c>
      <c r="AE12" s="79">
        <f t="shared" si="1"/>
        <v>17</v>
      </c>
      <c r="AF12" s="79">
        <f t="shared" si="1"/>
        <v>30</v>
      </c>
      <c r="AG12" s="79">
        <f t="shared" si="1"/>
        <v>5</v>
      </c>
      <c r="AH12" s="79">
        <f t="shared" si="1"/>
        <v>2978</v>
      </c>
      <c r="AI12" s="79">
        <f t="shared" si="1"/>
        <v>526</v>
      </c>
      <c r="AJ12" s="79">
        <f t="shared" si="1"/>
        <v>73</v>
      </c>
      <c r="AK12" s="79">
        <f t="shared" si="1"/>
        <v>121</v>
      </c>
      <c r="AL12" s="79">
        <f t="shared" si="1"/>
        <v>0</v>
      </c>
      <c r="AM12" s="79">
        <f t="shared" si="1"/>
        <v>3</v>
      </c>
      <c r="AN12" s="79">
        <f t="shared" si="1"/>
        <v>124</v>
      </c>
      <c r="AO12" s="91">
        <f>AN12/D12*100000</f>
        <v>58.923038908213115</v>
      </c>
      <c r="AP12" s="91">
        <f>AG12/D12*100000</f>
        <v>2.3759289882343997</v>
      </c>
      <c r="AQ12" s="120">
        <f>K12/G12%</f>
        <v>91.856119588913117</v>
      </c>
      <c r="AR12" s="121">
        <f>S12/Q12%</f>
        <v>66.666666666666671</v>
      </c>
    </row>
    <row r="13" spans="1:45" s="4" customFormat="1" ht="30" customHeight="1">
      <c r="A13" s="163" t="s">
        <v>37</v>
      </c>
      <c r="B13" s="164"/>
      <c r="C13" s="77">
        <f>SUM(C17,C18,C24,C28,C34,C35,C40,C56,C60,C64)</f>
        <v>27586</v>
      </c>
      <c r="D13" s="78">
        <f t="shared" ref="D13:AN13" si="6">SUM(D17,D18,D24,D28,D34,D35,D40,D56,D60,D64)</f>
        <v>12644</v>
      </c>
      <c r="E13" s="81">
        <f t="shared" si="2"/>
        <v>45.834843761328209</v>
      </c>
      <c r="F13" s="79">
        <f t="shared" si="6"/>
        <v>12299</v>
      </c>
      <c r="G13" s="79">
        <f t="shared" si="6"/>
        <v>342</v>
      </c>
      <c r="H13" s="79">
        <f t="shared" si="6"/>
        <v>244</v>
      </c>
      <c r="I13" s="79">
        <f t="shared" si="6"/>
        <v>6</v>
      </c>
      <c r="J13" s="82">
        <f t="shared" si="3"/>
        <v>2.7054821612214224</v>
      </c>
      <c r="K13" s="79">
        <f t="shared" si="6"/>
        <v>309</v>
      </c>
      <c r="L13" s="79">
        <f t="shared" si="6"/>
        <v>226</v>
      </c>
      <c r="M13" s="79">
        <f t="shared" si="6"/>
        <v>5</v>
      </c>
      <c r="N13" s="79">
        <f t="shared" si="6"/>
        <v>1918</v>
      </c>
      <c r="O13" s="79">
        <f t="shared" si="6"/>
        <v>471</v>
      </c>
      <c r="P13" s="81">
        <f t="shared" si="4"/>
        <v>24.556830031282587</v>
      </c>
      <c r="Q13" s="83">
        <f t="shared" si="6"/>
        <v>1</v>
      </c>
      <c r="R13" s="82">
        <f t="shared" si="5"/>
        <v>0.21231422505307856</v>
      </c>
      <c r="S13" s="80">
        <f t="shared" si="6"/>
        <v>1</v>
      </c>
      <c r="T13" s="89">
        <f t="shared" si="6"/>
        <v>125</v>
      </c>
      <c r="U13" s="79">
        <f t="shared" si="6"/>
        <v>0</v>
      </c>
      <c r="V13" s="79">
        <f t="shared" si="6"/>
        <v>0</v>
      </c>
      <c r="W13" s="79">
        <f t="shared" si="6"/>
        <v>1</v>
      </c>
      <c r="X13" s="79">
        <f t="shared" si="6"/>
        <v>1</v>
      </c>
      <c r="Y13" s="79">
        <f t="shared" si="6"/>
        <v>2</v>
      </c>
      <c r="Z13" s="79">
        <f t="shared" si="6"/>
        <v>4</v>
      </c>
      <c r="AA13" s="79">
        <f t="shared" si="6"/>
        <v>2</v>
      </c>
      <c r="AB13" s="79">
        <f t="shared" si="6"/>
        <v>2</v>
      </c>
      <c r="AC13" s="79">
        <f t="shared" si="6"/>
        <v>17</v>
      </c>
      <c r="AD13" s="79">
        <f t="shared" si="6"/>
        <v>11</v>
      </c>
      <c r="AE13" s="79">
        <f t="shared" si="6"/>
        <v>1</v>
      </c>
      <c r="AF13" s="79">
        <f t="shared" si="6"/>
        <v>1</v>
      </c>
      <c r="AG13" s="79">
        <f t="shared" si="6"/>
        <v>0</v>
      </c>
      <c r="AH13" s="79">
        <f t="shared" si="6"/>
        <v>158</v>
      </c>
      <c r="AI13" s="79">
        <f t="shared" si="6"/>
        <v>32</v>
      </c>
      <c r="AJ13" s="79">
        <f t="shared" si="6"/>
        <v>6</v>
      </c>
      <c r="AK13" s="79">
        <f t="shared" si="6"/>
        <v>4</v>
      </c>
      <c r="AL13" s="79">
        <f t="shared" si="6"/>
        <v>0</v>
      </c>
      <c r="AM13" s="79">
        <f t="shared" si="6"/>
        <v>0</v>
      </c>
      <c r="AN13" s="79">
        <f t="shared" si="6"/>
        <v>4</v>
      </c>
      <c r="AO13" s="91">
        <f>AN13/D13*100000</f>
        <v>31.635558367605189</v>
      </c>
      <c r="AP13" s="91">
        <f>AG13/D13*100000</f>
        <v>0</v>
      </c>
      <c r="AQ13" s="120">
        <f>K13/G13%</f>
        <v>90.350877192982452</v>
      </c>
      <c r="AR13" s="121">
        <f>S13/Q13%</f>
        <v>100</v>
      </c>
    </row>
    <row r="14" spans="1:45" s="4" customFormat="1" ht="30" customHeight="1">
      <c r="A14" s="163"/>
      <c r="B14" s="164"/>
      <c r="C14" s="77"/>
      <c r="D14" s="78"/>
      <c r="E14" s="78"/>
      <c r="F14" s="79"/>
      <c r="G14" s="79"/>
      <c r="H14" s="79"/>
      <c r="I14" s="79"/>
      <c r="J14" s="78"/>
      <c r="K14" s="79"/>
      <c r="L14" s="79"/>
      <c r="M14" s="79"/>
      <c r="N14" s="79"/>
      <c r="O14" s="79"/>
      <c r="P14" s="107"/>
      <c r="Q14" s="79"/>
      <c r="R14" s="78"/>
      <c r="S14" s="80"/>
      <c r="T14" s="8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90"/>
      <c r="AP14" s="90"/>
      <c r="AQ14" s="118"/>
      <c r="AR14" s="119"/>
    </row>
    <row r="15" spans="1:45" s="4" customFormat="1" ht="30" customHeight="1">
      <c r="A15" s="165" t="s">
        <v>38</v>
      </c>
      <c r="B15" s="166"/>
      <c r="C15" s="71">
        <f>SUM(C16:C18)</f>
        <v>24200</v>
      </c>
      <c r="D15" s="72">
        <f t="shared" ref="D15:AN15" si="7">SUM(D16:D18)</f>
        <v>14546</v>
      </c>
      <c r="E15" s="73">
        <f t="shared" si="2"/>
        <v>60.107438016528924</v>
      </c>
      <c r="F15" s="74">
        <f t="shared" si="7"/>
        <v>14048</v>
      </c>
      <c r="G15" s="74">
        <f t="shared" si="7"/>
        <v>495</v>
      </c>
      <c r="H15" s="74">
        <f t="shared" si="7"/>
        <v>249</v>
      </c>
      <c r="I15" s="74">
        <f t="shared" si="7"/>
        <v>11</v>
      </c>
      <c r="J15" s="75">
        <f>G15/(F15+G15)*100</f>
        <v>3.4036993742694079</v>
      </c>
      <c r="K15" s="74">
        <f t="shared" si="7"/>
        <v>458</v>
      </c>
      <c r="L15" s="74">
        <f t="shared" si="7"/>
        <v>227</v>
      </c>
      <c r="M15" s="74">
        <f t="shared" si="7"/>
        <v>9</v>
      </c>
      <c r="N15" s="74">
        <f t="shared" si="7"/>
        <v>2284</v>
      </c>
      <c r="O15" s="74">
        <f t="shared" si="7"/>
        <v>393</v>
      </c>
      <c r="P15" s="73">
        <f t="shared" si="4"/>
        <v>17.206654991243433</v>
      </c>
      <c r="Q15" s="74">
        <f t="shared" si="7"/>
        <v>0</v>
      </c>
      <c r="R15" s="75">
        <f t="shared" si="5"/>
        <v>0</v>
      </c>
      <c r="S15" s="76">
        <f t="shared" si="7"/>
        <v>0</v>
      </c>
      <c r="T15" s="87">
        <f t="shared" si="7"/>
        <v>175</v>
      </c>
      <c r="U15" s="74">
        <f t="shared" si="7"/>
        <v>0</v>
      </c>
      <c r="V15" s="74">
        <f t="shared" si="7"/>
        <v>5</v>
      </c>
      <c r="W15" s="74">
        <f t="shared" si="7"/>
        <v>3</v>
      </c>
      <c r="X15" s="74">
        <f t="shared" si="7"/>
        <v>1</v>
      </c>
      <c r="Y15" s="74">
        <f t="shared" si="7"/>
        <v>0</v>
      </c>
      <c r="Z15" s="74">
        <f t="shared" si="7"/>
        <v>9</v>
      </c>
      <c r="AA15" s="74">
        <f t="shared" si="7"/>
        <v>4</v>
      </c>
      <c r="AB15" s="74">
        <f t="shared" si="7"/>
        <v>2</v>
      </c>
      <c r="AC15" s="74">
        <f t="shared" si="7"/>
        <v>14</v>
      </c>
      <c r="AD15" s="74">
        <f t="shared" si="7"/>
        <v>9</v>
      </c>
      <c r="AE15" s="74">
        <f t="shared" si="7"/>
        <v>2</v>
      </c>
      <c r="AF15" s="74">
        <f t="shared" si="7"/>
        <v>3</v>
      </c>
      <c r="AG15" s="74">
        <f t="shared" si="7"/>
        <v>0</v>
      </c>
      <c r="AH15" s="74">
        <f t="shared" si="7"/>
        <v>256</v>
      </c>
      <c r="AI15" s="74">
        <f t="shared" si="7"/>
        <v>37</v>
      </c>
      <c r="AJ15" s="74">
        <f t="shared" si="7"/>
        <v>1</v>
      </c>
      <c r="AK15" s="74">
        <f>SUM(AK16:AK18)</f>
        <v>9</v>
      </c>
      <c r="AL15" s="74">
        <f t="shared" si="7"/>
        <v>0</v>
      </c>
      <c r="AM15" s="74">
        <f t="shared" si="7"/>
        <v>0</v>
      </c>
      <c r="AN15" s="74">
        <f t="shared" si="7"/>
        <v>9</v>
      </c>
      <c r="AO15" s="88">
        <f>AN15/D15*100000</f>
        <v>61.872679774508448</v>
      </c>
      <c r="AP15" s="88">
        <f>AG15/D15*100000</f>
        <v>0</v>
      </c>
      <c r="AQ15" s="116">
        <f>K15/G15%</f>
        <v>92.525252525252526</v>
      </c>
      <c r="AR15" s="117" t="s">
        <v>116</v>
      </c>
    </row>
    <row r="16" spans="1:45" s="4" customFormat="1" ht="30" customHeight="1">
      <c r="A16" s="163" t="s">
        <v>39</v>
      </c>
      <c r="B16" s="164"/>
      <c r="C16" s="77">
        <v>22432</v>
      </c>
      <c r="D16" s="78">
        <v>13287</v>
      </c>
      <c r="E16" s="81">
        <f t="shared" si="2"/>
        <v>59.232346647646217</v>
      </c>
      <c r="F16" s="79">
        <v>12821</v>
      </c>
      <c r="G16" s="79">
        <v>466</v>
      </c>
      <c r="H16" s="79">
        <v>232</v>
      </c>
      <c r="I16" s="79">
        <v>9</v>
      </c>
      <c r="J16" s="82">
        <f t="shared" si="3"/>
        <v>3.5071874764807704</v>
      </c>
      <c r="K16" s="79">
        <v>436</v>
      </c>
      <c r="L16" s="79">
        <v>212</v>
      </c>
      <c r="M16" s="79">
        <v>8</v>
      </c>
      <c r="N16" s="79">
        <v>2148</v>
      </c>
      <c r="O16" s="79">
        <v>343</v>
      </c>
      <c r="P16" s="81">
        <f t="shared" si="4"/>
        <v>15.968342644320298</v>
      </c>
      <c r="Q16" s="83">
        <v>0</v>
      </c>
      <c r="R16" s="82">
        <f t="shared" si="5"/>
        <v>0</v>
      </c>
      <c r="S16" s="80">
        <v>0</v>
      </c>
      <c r="T16" s="89">
        <v>162</v>
      </c>
      <c r="U16" s="79">
        <v>0</v>
      </c>
      <c r="V16" s="79">
        <v>5</v>
      </c>
      <c r="W16" s="79">
        <v>3</v>
      </c>
      <c r="X16" s="79">
        <v>1</v>
      </c>
      <c r="Y16" s="79">
        <v>0</v>
      </c>
      <c r="Z16" s="79">
        <v>9</v>
      </c>
      <c r="AA16" s="79">
        <v>4</v>
      </c>
      <c r="AB16" s="79">
        <v>2</v>
      </c>
      <c r="AC16" s="79">
        <v>13</v>
      </c>
      <c r="AD16" s="79">
        <v>9</v>
      </c>
      <c r="AE16" s="79">
        <v>1</v>
      </c>
      <c r="AF16" s="79">
        <v>3</v>
      </c>
      <c r="AG16" s="79">
        <v>0</v>
      </c>
      <c r="AH16" s="79">
        <v>248</v>
      </c>
      <c r="AI16" s="79">
        <v>30</v>
      </c>
      <c r="AJ16" s="79">
        <v>1</v>
      </c>
      <c r="AK16" s="79">
        <v>9</v>
      </c>
      <c r="AL16" s="79">
        <v>0</v>
      </c>
      <c r="AM16" s="79">
        <v>0</v>
      </c>
      <c r="AN16" s="79">
        <v>9</v>
      </c>
      <c r="AO16" s="91">
        <f>AN16/D16*100000</f>
        <v>67.735380447053515</v>
      </c>
      <c r="AP16" s="91">
        <f>AG16/D16*100000</f>
        <v>0</v>
      </c>
      <c r="AQ16" s="120">
        <f>K16/G16%</f>
        <v>93.562231759656655</v>
      </c>
      <c r="AR16" s="121" t="s">
        <v>116</v>
      </c>
    </row>
    <row r="17" spans="1:44" s="4" customFormat="1" ht="30" customHeight="1">
      <c r="A17" s="163" t="s">
        <v>40</v>
      </c>
      <c r="B17" s="164"/>
      <c r="C17" s="77">
        <v>1568</v>
      </c>
      <c r="D17" s="78">
        <v>1093</v>
      </c>
      <c r="E17" s="81">
        <f t="shared" si="2"/>
        <v>69.706632653061234</v>
      </c>
      <c r="F17" s="79">
        <v>1069</v>
      </c>
      <c r="G17" s="79">
        <v>24</v>
      </c>
      <c r="H17" s="79">
        <v>17</v>
      </c>
      <c r="I17" s="79">
        <v>0</v>
      </c>
      <c r="J17" s="82">
        <f t="shared" si="3"/>
        <v>2.1957913998170175</v>
      </c>
      <c r="K17" s="79">
        <v>20</v>
      </c>
      <c r="L17" s="79">
        <v>15</v>
      </c>
      <c r="M17" s="79">
        <v>0</v>
      </c>
      <c r="N17" s="79">
        <v>114</v>
      </c>
      <c r="O17" s="79">
        <v>29</v>
      </c>
      <c r="P17" s="81">
        <f t="shared" si="4"/>
        <v>25.438596491228072</v>
      </c>
      <c r="Q17" s="83">
        <v>0</v>
      </c>
      <c r="R17" s="82">
        <f t="shared" si="5"/>
        <v>0</v>
      </c>
      <c r="S17" s="80">
        <v>0</v>
      </c>
      <c r="T17" s="89">
        <v>12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8</v>
      </c>
      <c r="AI17" s="79">
        <v>4</v>
      </c>
      <c r="AJ17" s="79">
        <v>0</v>
      </c>
      <c r="AK17" s="79">
        <v>0</v>
      </c>
      <c r="AL17" s="79">
        <v>0</v>
      </c>
      <c r="AM17" s="79">
        <v>0</v>
      </c>
      <c r="AN17" s="79">
        <v>0</v>
      </c>
      <c r="AO17" s="91">
        <f>AN17/D17*100000</f>
        <v>0</v>
      </c>
      <c r="AP17" s="91">
        <f>AG17/D17*100000</f>
        <v>0</v>
      </c>
      <c r="AQ17" s="120">
        <f>K17/G17%</f>
        <v>83.333333333333343</v>
      </c>
      <c r="AR17" s="121" t="s">
        <v>116</v>
      </c>
    </row>
    <row r="18" spans="1:44" s="4" customFormat="1" ht="30" customHeight="1">
      <c r="A18" s="163" t="s">
        <v>41</v>
      </c>
      <c r="B18" s="164"/>
      <c r="C18" s="77">
        <v>200</v>
      </c>
      <c r="D18" s="78">
        <v>166</v>
      </c>
      <c r="E18" s="81">
        <f t="shared" si="2"/>
        <v>83</v>
      </c>
      <c r="F18" s="79">
        <v>158</v>
      </c>
      <c r="G18" s="79">
        <v>5</v>
      </c>
      <c r="H18" s="79">
        <v>0</v>
      </c>
      <c r="I18" s="79">
        <v>2</v>
      </c>
      <c r="J18" s="82">
        <f t="shared" si="3"/>
        <v>3.0674846625766872</v>
      </c>
      <c r="K18" s="79">
        <v>2</v>
      </c>
      <c r="L18" s="79">
        <v>0</v>
      </c>
      <c r="M18" s="79">
        <v>1</v>
      </c>
      <c r="N18" s="79">
        <v>22</v>
      </c>
      <c r="O18" s="79">
        <v>21</v>
      </c>
      <c r="P18" s="81">
        <f t="shared" si="4"/>
        <v>95.454545454545453</v>
      </c>
      <c r="Q18" s="83">
        <v>0</v>
      </c>
      <c r="R18" s="82">
        <f t="shared" si="5"/>
        <v>0</v>
      </c>
      <c r="S18" s="80">
        <v>0</v>
      </c>
      <c r="T18" s="89">
        <v>1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1</v>
      </c>
      <c r="AD18" s="79">
        <v>0</v>
      </c>
      <c r="AE18" s="79">
        <v>1</v>
      </c>
      <c r="AF18" s="79">
        <v>0</v>
      </c>
      <c r="AG18" s="79">
        <v>0</v>
      </c>
      <c r="AH18" s="79">
        <v>0</v>
      </c>
      <c r="AI18" s="79">
        <v>3</v>
      </c>
      <c r="AJ18" s="79">
        <v>0</v>
      </c>
      <c r="AK18" s="79">
        <v>0</v>
      </c>
      <c r="AL18" s="79">
        <v>0</v>
      </c>
      <c r="AM18" s="79">
        <v>0</v>
      </c>
      <c r="AN18" s="79">
        <v>0</v>
      </c>
      <c r="AO18" s="91">
        <f>AN18/D18*100000</f>
        <v>0</v>
      </c>
      <c r="AP18" s="91">
        <f>AG18/D18*100000</f>
        <v>0</v>
      </c>
      <c r="AQ18" s="120">
        <f>K18/G18%</f>
        <v>40</v>
      </c>
      <c r="AR18" s="121" t="s">
        <v>116</v>
      </c>
    </row>
    <row r="19" spans="1:44" s="4" customFormat="1" ht="30" customHeight="1">
      <c r="A19" s="163"/>
      <c r="B19" s="164"/>
      <c r="C19" s="77"/>
      <c r="D19" s="78"/>
      <c r="E19" s="78"/>
      <c r="F19" s="79"/>
      <c r="G19" s="79"/>
      <c r="H19" s="79"/>
      <c r="I19" s="79"/>
      <c r="J19" s="78"/>
      <c r="K19" s="79"/>
      <c r="L19" s="79"/>
      <c r="M19" s="79"/>
      <c r="N19" s="79"/>
      <c r="O19" s="79"/>
      <c r="P19" s="107"/>
      <c r="Q19" s="79"/>
      <c r="R19" s="78"/>
      <c r="S19" s="80"/>
      <c r="T19" s="8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90"/>
      <c r="AP19" s="90"/>
      <c r="AQ19" s="120"/>
      <c r="AR19" s="121"/>
    </row>
    <row r="20" spans="1:44" s="4" customFormat="1" ht="30" customHeight="1">
      <c r="A20" s="165" t="s">
        <v>42</v>
      </c>
      <c r="B20" s="166"/>
      <c r="C20" s="71">
        <f>SUM(C21:C24)</f>
        <v>60362</v>
      </c>
      <c r="D20" s="72">
        <f t="shared" ref="D20:AN20" si="8">SUM(D21:D24)</f>
        <v>23796</v>
      </c>
      <c r="E20" s="73">
        <f t="shared" si="2"/>
        <v>39.422153010171961</v>
      </c>
      <c r="F20" s="74">
        <f t="shared" si="8"/>
        <v>23142</v>
      </c>
      <c r="G20" s="74">
        <f t="shared" si="8"/>
        <v>654</v>
      </c>
      <c r="H20" s="74">
        <f t="shared" si="8"/>
        <v>469</v>
      </c>
      <c r="I20" s="74">
        <f t="shared" si="8"/>
        <v>7</v>
      </c>
      <c r="J20" s="75">
        <f>G20/(F20+G20)*100</f>
        <v>2.7483610690872418</v>
      </c>
      <c r="K20" s="74">
        <f t="shared" si="8"/>
        <v>573</v>
      </c>
      <c r="L20" s="74">
        <f t="shared" si="8"/>
        <v>412</v>
      </c>
      <c r="M20" s="74">
        <f t="shared" si="8"/>
        <v>6</v>
      </c>
      <c r="N20" s="74">
        <f t="shared" si="8"/>
        <v>3606</v>
      </c>
      <c r="O20" s="74">
        <f t="shared" si="8"/>
        <v>925</v>
      </c>
      <c r="P20" s="73">
        <f t="shared" si="4"/>
        <v>25.651691625069329</v>
      </c>
      <c r="Q20" s="74">
        <f t="shared" si="8"/>
        <v>1</v>
      </c>
      <c r="R20" s="75">
        <f t="shared" si="5"/>
        <v>0.10810810810810811</v>
      </c>
      <c r="S20" s="76">
        <f t="shared" si="8"/>
        <v>1</v>
      </c>
      <c r="T20" s="87">
        <f t="shared" si="8"/>
        <v>165</v>
      </c>
      <c r="U20" s="74">
        <f t="shared" si="8"/>
        <v>0</v>
      </c>
      <c r="V20" s="74">
        <f t="shared" si="8"/>
        <v>1</v>
      </c>
      <c r="W20" s="74">
        <f t="shared" si="8"/>
        <v>0</v>
      </c>
      <c r="X20" s="74">
        <f t="shared" si="8"/>
        <v>1</v>
      </c>
      <c r="Y20" s="74">
        <f t="shared" si="8"/>
        <v>4</v>
      </c>
      <c r="Z20" s="74">
        <f t="shared" si="8"/>
        <v>6</v>
      </c>
      <c r="AA20" s="74">
        <f t="shared" si="8"/>
        <v>2</v>
      </c>
      <c r="AB20" s="74">
        <f t="shared" si="8"/>
        <v>2</v>
      </c>
      <c r="AC20" s="74">
        <f t="shared" si="8"/>
        <v>38</v>
      </c>
      <c r="AD20" s="74">
        <f t="shared" si="8"/>
        <v>22</v>
      </c>
      <c r="AE20" s="74">
        <f t="shared" si="8"/>
        <v>3</v>
      </c>
      <c r="AF20" s="74">
        <f t="shared" si="8"/>
        <v>4</v>
      </c>
      <c r="AG20" s="74">
        <f t="shared" si="8"/>
        <v>1</v>
      </c>
      <c r="AH20" s="74">
        <f t="shared" si="8"/>
        <v>362</v>
      </c>
      <c r="AI20" s="74">
        <f t="shared" si="8"/>
        <v>80</v>
      </c>
      <c r="AJ20" s="74">
        <f t="shared" si="8"/>
        <v>1</v>
      </c>
      <c r="AK20" s="74">
        <f t="shared" si="8"/>
        <v>6</v>
      </c>
      <c r="AL20" s="74">
        <f t="shared" si="8"/>
        <v>0</v>
      </c>
      <c r="AM20" s="74">
        <f t="shared" si="8"/>
        <v>0</v>
      </c>
      <c r="AN20" s="74">
        <f t="shared" si="8"/>
        <v>6</v>
      </c>
      <c r="AO20" s="88">
        <f>AN20/D20*100000</f>
        <v>25.214321734745337</v>
      </c>
      <c r="AP20" s="88">
        <f>AG20/D20*100000</f>
        <v>4.2023869557908897</v>
      </c>
      <c r="AQ20" s="116">
        <f>K20/G20%</f>
        <v>87.614678899082563</v>
      </c>
      <c r="AR20" s="117">
        <f>S20/Q20%</f>
        <v>100</v>
      </c>
    </row>
    <row r="21" spans="1:44" s="4" customFormat="1" ht="30" customHeight="1">
      <c r="A21" s="163" t="s">
        <v>43</v>
      </c>
      <c r="B21" s="164"/>
      <c r="C21" s="77">
        <v>32914</v>
      </c>
      <c r="D21" s="78">
        <v>13372</v>
      </c>
      <c r="E21" s="81">
        <f t="shared" si="2"/>
        <v>40.6270887768123</v>
      </c>
      <c r="F21" s="79">
        <v>12973</v>
      </c>
      <c r="G21" s="79">
        <v>399</v>
      </c>
      <c r="H21" s="79">
        <v>295</v>
      </c>
      <c r="I21" s="79">
        <v>3</v>
      </c>
      <c r="J21" s="82">
        <f t="shared" si="3"/>
        <v>2.9838468441519592</v>
      </c>
      <c r="K21" s="79">
        <v>349</v>
      </c>
      <c r="L21" s="79">
        <v>258</v>
      </c>
      <c r="M21" s="79">
        <v>2</v>
      </c>
      <c r="N21" s="79">
        <v>2001</v>
      </c>
      <c r="O21" s="79">
        <v>646</v>
      </c>
      <c r="P21" s="81">
        <f t="shared" si="4"/>
        <v>32.283858070964513</v>
      </c>
      <c r="Q21" s="83">
        <v>1</v>
      </c>
      <c r="R21" s="82">
        <f t="shared" si="5"/>
        <v>0.15479876160990713</v>
      </c>
      <c r="S21" s="80">
        <v>1</v>
      </c>
      <c r="T21" s="89">
        <v>103</v>
      </c>
      <c r="U21" s="79">
        <v>0</v>
      </c>
      <c r="V21" s="79">
        <v>1</v>
      </c>
      <c r="W21" s="79">
        <v>0</v>
      </c>
      <c r="X21" s="79">
        <v>0</v>
      </c>
      <c r="Y21" s="79">
        <v>2</v>
      </c>
      <c r="Z21" s="79">
        <v>3</v>
      </c>
      <c r="AA21" s="79">
        <v>1</v>
      </c>
      <c r="AB21" s="79">
        <v>1</v>
      </c>
      <c r="AC21" s="79">
        <v>21</v>
      </c>
      <c r="AD21" s="79">
        <v>16</v>
      </c>
      <c r="AE21" s="79">
        <v>1</v>
      </c>
      <c r="AF21" s="79">
        <v>3</v>
      </c>
      <c r="AG21" s="79">
        <v>1</v>
      </c>
      <c r="AH21" s="79">
        <v>222</v>
      </c>
      <c r="AI21" s="79">
        <v>50</v>
      </c>
      <c r="AJ21" s="79">
        <v>0</v>
      </c>
      <c r="AK21" s="79">
        <v>3</v>
      </c>
      <c r="AL21" s="79">
        <v>0</v>
      </c>
      <c r="AM21" s="79">
        <v>0</v>
      </c>
      <c r="AN21" s="79">
        <v>3</v>
      </c>
      <c r="AO21" s="91">
        <f>AN21/D21*100000</f>
        <v>22.434938677834278</v>
      </c>
      <c r="AP21" s="91">
        <f>AG21/D21*100000</f>
        <v>7.4783128926114273</v>
      </c>
      <c r="AQ21" s="120">
        <f>K21/G21%</f>
        <v>87.468671679197996</v>
      </c>
      <c r="AR21" s="121">
        <f>S21/Q21%</f>
        <v>100</v>
      </c>
    </row>
    <row r="22" spans="1:44" s="4" customFormat="1" ht="30" customHeight="1">
      <c r="A22" s="163" t="s">
        <v>44</v>
      </c>
      <c r="B22" s="164"/>
      <c r="C22" s="77">
        <v>14621</v>
      </c>
      <c r="D22" s="78">
        <v>4312</v>
      </c>
      <c r="E22" s="81">
        <f t="shared" si="2"/>
        <v>29.491826824430611</v>
      </c>
      <c r="F22" s="79">
        <v>4221</v>
      </c>
      <c r="G22" s="79">
        <v>91</v>
      </c>
      <c r="H22" s="79">
        <v>60</v>
      </c>
      <c r="I22" s="79">
        <v>2</v>
      </c>
      <c r="J22" s="82">
        <f t="shared" si="3"/>
        <v>2.1103896103896105</v>
      </c>
      <c r="K22" s="79">
        <v>78</v>
      </c>
      <c r="L22" s="79">
        <v>50</v>
      </c>
      <c r="M22" s="79">
        <v>2</v>
      </c>
      <c r="N22" s="79">
        <v>713</v>
      </c>
      <c r="O22" s="79">
        <v>96</v>
      </c>
      <c r="P22" s="81">
        <f t="shared" si="4"/>
        <v>13.464235624123422</v>
      </c>
      <c r="Q22" s="83">
        <v>0</v>
      </c>
      <c r="R22" s="82">
        <f t="shared" si="5"/>
        <v>0</v>
      </c>
      <c r="S22" s="80">
        <v>0</v>
      </c>
      <c r="T22" s="89">
        <v>13</v>
      </c>
      <c r="U22" s="79">
        <v>0</v>
      </c>
      <c r="V22" s="79">
        <v>0</v>
      </c>
      <c r="W22" s="79">
        <v>0</v>
      </c>
      <c r="X22" s="79">
        <v>1</v>
      </c>
      <c r="Y22" s="79">
        <v>1</v>
      </c>
      <c r="Z22" s="79">
        <v>2</v>
      </c>
      <c r="AA22" s="79">
        <v>1</v>
      </c>
      <c r="AB22" s="79">
        <v>0</v>
      </c>
      <c r="AC22" s="79">
        <v>7</v>
      </c>
      <c r="AD22" s="79">
        <v>4</v>
      </c>
      <c r="AE22" s="79">
        <v>2</v>
      </c>
      <c r="AF22" s="79">
        <v>0</v>
      </c>
      <c r="AG22" s="79">
        <v>0</v>
      </c>
      <c r="AH22" s="79">
        <v>56</v>
      </c>
      <c r="AI22" s="79">
        <v>13</v>
      </c>
      <c r="AJ22" s="79">
        <v>0</v>
      </c>
      <c r="AK22" s="79">
        <v>2</v>
      </c>
      <c r="AL22" s="79">
        <v>0</v>
      </c>
      <c r="AM22" s="79">
        <v>0</v>
      </c>
      <c r="AN22" s="79">
        <v>2</v>
      </c>
      <c r="AO22" s="91">
        <f>AN22/D22*100000</f>
        <v>46.382189239332099</v>
      </c>
      <c r="AP22" s="91">
        <f>AG22/D22*100000</f>
        <v>0</v>
      </c>
      <c r="AQ22" s="120">
        <f t="shared" ref="AQ22:AQ24" si="9">K22/G22%</f>
        <v>85.714285714285708</v>
      </c>
      <c r="AR22" s="121" t="s">
        <v>116</v>
      </c>
    </row>
    <row r="23" spans="1:44" s="4" customFormat="1" ht="30" customHeight="1">
      <c r="A23" s="163" t="s">
        <v>45</v>
      </c>
      <c r="B23" s="164"/>
      <c r="C23" s="77">
        <v>8757</v>
      </c>
      <c r="D23" s="78">
        <v>4145</v>
      </c>
      <c r="E23" s="81">
        <f t="shared" si="2"/>
        <v>47.333561722050931</v>
      </c>
      <c r="F23" s="79">
        <v>4044</v>
      </c>
      <c r="G23" s="79">
        <v>101</v>
      </c>
      <c r="H23" s="79">
        <v>72</v>
      </c>
      <c r="I23" s="79">
        <v>1</v>
      </c>
      <c r="J23" s="82">
        <f t="shared" si="3"/>
        <v>2.4366706875753921</v>
      </c>
      <c r="K23" s="79">
        <v>93</v>
      </c>
      <c r="L23" s="79">
        <v>66</v>
      </c>
      <c r="M23" s="79">
        <v>1</v>
      </c>
      <c r="N23" s="79">
        <v>556</v>
      </c>
      <c r="O23" s="79">
        <v>86</v>
      </c>
      <c r="P23" s="81">
        <f t="shared" si="4"/>
        <v>15.467625899280577</v>
      </c>
      <c r="Q23" s="83">
        <v>0</v>
      </c>
      <c r="R23" s="82">
        <f t="shared" si="5"/>
        <v>0</v>
      </c>
      <c r="S23" s="80">
        <v>0</v>
      </c>
      <c r="T23" s="89">
        <v>35</v>
      </c>
      <c r="U23" s="79">
        <v>0</v>
      </c>
      <c r="V23" s="79">
        <v>0</v>
      </c>
      <c r="W23" s="79">
        <v>0</v>
      </c>
      <c r="X23" s="79">
        <v>0</v>
      </c>
      <c r="Y23" s="79">
        <v>0</v>
      </c>
      <c r="Z23" s="79">
        <v>0</v>
      </c>
      <c r="AA23" s="79">
        <v>0</v>
      </c>
      <c r="AB23" s="79">
        <v>0</v>
      </c>
      <c r="AC23" s="79">
        <v>7</v>
      </c>
      <c r="AD23" s="79">
        <v>0</v>
      </c>
      <c r="AE23" s="79">
        <v>0</v>
      </c>
      <c r="AF23" s="79">
        <v>1</v>
      </c>
      <c r="AG23" s="79">
        <v>0</v>
      </c>
      <c r="AH23" s="79">
        <v>49</v>
      </c>
      <c r="AI23" s="79">
        <v>7</v>
      </c>
      <c r="AJ23" s="79">
        <v>1</v>
      </c>
      <c r="AK23" s="79">
        <v>0</v>
      </c>
      <c r="AL23" s="79">
        <v>0</v>
      </c>
      <c r="AM23" s="79">
        <v>0</v>
      </c>
      <c r="AN23" s="79">
        <v>0</v>
      </c>
      <c r="AO23" s="91">
        <f>AN23/D23*100000</f>
        <v>0</v>
      </c>
      <c r="AP23" s="91">
        <f>AG23/D23*100000</f>
        <v>0</v>
      </c>
      <c r="AQ23" s="120">
        <f t="shared" si="9"/>
        <v>92.079207920792072</v>
      </c>
      <c r="AR23" s="121" t="s">
        <v>116</v>
      </c>
    </row>
    <row r="24" spans="1:44" s="4" customFormat="1" ht="30" customHeight="1">
      <c r="A24" s="163" t="s">
        <v>46</v>
      </c>
      <c r="B24" s="164"/>
      <c r="C24" s="77">
        <v>4070</v>
      </c>
      <c r="D24" s="78">
        <v>1967</v>
      </c>
      <c r="E24" s="81">
        <f t="shared" si="2"/>
        <v>48.329238329238329</v>
      </c>
      <c r="F24" s="79">
        <v>1904</v>
      </c>
      <c r="G24" s="79">
        <v>63</v>
      </c>
      <c r="H24" s="79">
        <v>42</v>
      </c>
      <c r="I24" s="79">
        <v>1</v>
      </c>
      <c r="J24" s="82">
        <f t="shared" si="3"/>
        <v>3.2028469750889679</v>
      </c>
      <c r="K24" s="79">
        <v>53</v>
      </c>
      <c r="L24" s="79">
        <v>38</v>
      </c>
      <c r="M24" s="79">
        <v>1</v>
      </c>
      <c r="N24" s="79">
        <v>336</v>
      </c>
      <c r="O24" s="79">
        <v>97</v>
      </c>
      <c r="P24" s="81">
        <f t="shared" si="4"/>
        <v>28.869047619047617</v>
      </c>
      <c r="Q24" s="83">
        <v>0</v>
      </c>
      <c r="R24" s="82">
        <f t="shared" si="5"/>
        <v>0</v>
      </c>
      <c r="S24" s="80">
        <v>0</v>
      </c>
      <c r="T24" s="89">
        <v>14</v>
      </c>
      <c r="U24" s="79">
        <v>0</v>
      </c>
      <c r="V24" s="79">
        <v>0</v>
      </c>
      <c r="W24" s="79">
        <v>0</v>
      </c>
      <c r="X24" s="79">
        <v>0</v>
      </c>
      <c r="Y24" s="79">
        <v>1</v>
      </c>
      <c r="Z24" s="79">
        <v>1</v>
      </c>
      <c r="AA24" s="79">
        <v>0</v>
      </c>
      <c r="AB24" s="79">
        <v>1</v>
      </c>
      <c r="AC24" s="79">
        <v>3</v>
      </c>
      <c r="AD24" s="79">
        <v>2</v>
      </c>
      <c r="AE24" s="79">
        <v>0</v>
      </c>
      <c r="AF24" s="79">
        <v>0</v>
      </c>
      <c r="AG24" s="79">
        <v>0</v>
      </c>
      <c r="AH24" s="79">
        <v>35</v>
      </c>
      <c r="AI24" s="79">
        <v>10</v>
      </c>
      <c r="AJ24" s="79">
        <v>0</v>
      </c>
      <c r="AK24" s="79">
        <v>1</v>
      </c>
      <c r="AL24" s="79">
        <v>0</v>
      </c>
      <c r="AM24" s="79">
        <v>0</v>
      </c>
      <c r="AN24" s="79">
        <v>1</v>
      </c>
      <c r="AO24" s="91">
        <f>AN24/D24*100000</f>
        <v>50.838840874428065</v>
      </c>
      <c r="AP24" s="91">
        <f>AG24/D24*100000</f>
        <v>0</v>
      </c>
      <c r="AQ24" s="120">
        <f t="shared" si="9"/>
        <v>84.126984126984127</v>
      </c>
      <c r="AR24" s="121" t="s">
        <v>116</v>
      </c>
    </row>
    <row r="25" spans="1:44" s="4" customFormat="1" ht="30" customHeight="1">
      <c r="A25" s="163"/>
      <c r="B25" s="164"/>
      <c r="C25" s="77"/>
      <c r="D25" s="78"/>
      <c r="E25" s="78"/>
      <c r="F25" s="79"/>
      <c r="G25" s="79"/>
      <c r="H25" s="79"/>
      <c r="I25" s="79"/>
      <c r="J25" s="78"/>
      <c r="K25" s="79"/>
      <c r="L25" s="79"/>
      <c r="M25" s="79"/>
      <c r="N25" s="79"/>
      <c r="O25" s="79"/>
      <c r="P25" s="81"/>
      <c r="Q25" s="83"/>
      <c r="R25" s="84"/>
      <c r="S25" s="80"/>
      <c r="T25" s="8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90"/>
      <c r="AP25" s="90"/>
      <c r="AQ25" s="120"/>
      <c r="AR25" s="121"/>
    </row>
    <row r="26" spans="1:44" s="4" customFormat="1" ht="30" customHeight="1">
      <c r="A26" s="165" t="s">
        <v>47</v>
      </c>
      <c r="B26" s="166"/>
      <c r="C26" s="71">
        <f>SUM(C27:C28)</f>
        <v>14957</v>
      </c>
      <c r="D26" s="72">
        <f t="shared" ref="D26:AN26" si="10">SUM(D27:D28)</f>
        <v>6955</v>
      </c>
      <c r="E26" s="73">
        <f>D26/C26*100</f>
        <v>46.499966570836399</v>
      </c>
      <c r="F26" s="74">
        <f t="shared" si="10"/>
        <v>6839</v>
      </c>
      <c r="G26" s="74">
        <f t="shared" si="10"/>
        <v>116</v>
      </c>
      <c r="H26" s="74">
        <f t="shared" si="10"/>
        <v>61</v>
      </c>
      <c r="I26" s="74">
        <f t="shared" si="10"/>
        <v>0</v>
      </c>
      <c r="J26" s="75">
        <f t="shared" ref="J26:J77" si="11">G26/(F26+G26)*100</f>
        <v>1.667864845434939</v>
      </c>
      <c r="K26" s="74">
        <f t="shared" si="10"/>
        <v>111</v>
      </c>
      <c r="L26" s="74">
        <f t="shared" si="10"/>
        <v>59</v>
      </c>
      <c r="M26" s="74">
        <f t="shared" si="10"/>
        <v>0</v>
      </c>
      <c r="N26" s="74">
        <f t="shared" si="10"/>
        <v>1242</v>
      </c>
      <c r="O26" s="74">
        <f t="shared" si="10"/>
        <v>409</v>
      </c>
      <c r="P26" s="73">
        <f t="shared" si="4"/>
        <v>32.930756843800324</v>
      </c>
      <c r="Q26" s="74">
        <f t="shared" si="10"/>
        <v>1</v>
      </c>
      <c r="R26" s="75">
        <f t="shared" si="5"/>
        <v>0.24449877750611246</v>
      </c>
      <c r="S26" s="76">
        <f t="shared" si="10"/>
        <v>1</v>
      </c>
      <c r="T26" s="87">
        <f t="shared" si="10"/>
        <v>33</v>
      </c>
      <c r="U26" s="74">
        <f t="shared" si="10"/>
        <v>0</v>
      </c>
      <c r="V26" s="74">
        <f t="shared" si="10"/>
        <v>0</v>
      </c>
      <c r="W26" s="74">
        <f t="shared" si="10"/>
        <v>1</v>
      </c>
      <c r="X26" s="74">
        <f t="shared" si="10"/>
        <v>0</v>
      </c>
      <c r="Y26" s="74">
        <f t="shared" si="10"/>
        <v>0</v>
      </c>
      <c r="Z26" s="74">
        <f t="shared" si="10"/>
        <v>1</v>
      </c>
      <c r="AA26" s="74">
        <f t="shared" si="10"/>
        <v>1</v>
      </c>
      <c r="AB26" s="74">
        <f t="shared" si="10"/>
        <v>0</v>
      </c>
      <c r="AC26" s="74">
        <f t="shared" si="10"/>
        <v>7</v>
      </c>
      <c r="AD26" s="74">
        <f t="shared" si="10"/>
        <v>3</v>
      </c>
      <c r="AE26" s="74">
        <f t="shared" si="10"/>
        <v>0</v>
      </c>
      <c r="AF26" s="74">
        <f t="shared" si="10"/>
        <v>0</v>
      </c>
      <c r="AG26" s="74">
        <f t="shared" si="10"/>
        <v>0</v>
      </c>
      <c r="AH26" s="74">
        <f t="shared" si="10"/>
        <v>67</v>
      </c>
      <c r="AI26" s="74">
        <f t="shared" si="10"/>
        <v>5</v>
      </c>
      <c r="AJ26" s="74">
        <f t="shared" si="10"/>
        <v>4</v>
      </c>
      <c r="AK26" s="74">
        <f t="shared" si="10"/>
        <v>1</v>
      </c>
      <c r="AL26" s="74">
        <f t="shared" si="10"/>
        <v>0</v>
      </c>
      <c r="AM26" s="74">
        <f t="shared" si="10"/>
        <v>0</v>
      </c>
      <c r="AN26" s="74">
        <f t="shared" si="10"/>
        <v>1</v>
      </c>
      <c r="AO26" s="88">
        <f>AN26/D26*100000</f>
        <v>14.378145219266715</v>
      </c>
      <c r="AP26" s="88">
        <f>AG26/D26*100000</f>
        <v>0</v>
      </c>
      <c r="AQ26" s="116">
        <f>K26/G26%</f>
        <v>95.689655172413794</v>
      </c>
      <c r="AR26" s="117">
        <f>S26/Q26%</f>
        <v>100</v>
      </c>
    </row>
    <row r="27" spans="1:44" s="4" customFormat="1" ht="30" customHeight="1">
      <c r="A27" s="163" t="s">
        <v>48</v>
      </c>
      <c r="B27" s="164"/>
      <c r="C27" s="77">
        <v>11009</v>
      </c>
      <c r="D27" s="78">
        <v>4457</v>
      </c>
      <c r="E27" s="81">
        <f t="shared" si="2"/>
        <v>40.485057680079933</v>
      </c>
      <c r="F27" s="79">
        <v>4400</v>
      </c>
      <c r="G27" s="79">
        <v>57</v>
      </c>
      <c r="H27" s="79">
        <v>22</v>
      </c>
      <c r="I27" s="79">
        <v>0</v>
      </c>
      <c r="J27" s="82">
        <f t="shared" si="11"/>
        <v>1.2788871438187122</v>
      </c>
      <c r="K27" s="79">
        <v>56</v>
      </c>
      <c r="L27" s="79">
        <v>22</v>
      </c>
      <c r="M27" s="79">
        <v>0</v>
      </c>
      <c r="N27" s="79">
        <v>816</v>
      </c>
      <c r="O27" s="79">
        <v>327</v>
      </c>
      <c r="P27" s="81">
        <f t="shared" si="4"/>
        <v>40.07352941176471</v>
      </c>
      <c r="Q27" s="83">
        <v>0</v>
      </c>
      <c r="R27" s="82">
        <f t="shared" si="5"/>
        <v>0</v>
      </c>
      <c r="S27" s="85">
        <v>0</v>
      </c>
      <c r="T27" s="89">
        <v>11</v>
      </c>
      <c r="U27" s="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79">
        <v>0</v>
      </c>
      <c r="AB27" s="79">
        <v>0</v>
      </c>
      <c r="AC27" s="79">
        <v>3</v>
      </c>
      <c r="AD27" s="79">
        <v>1</v>
      </c>
      <c r="AE27" s="79">
        <v>0</v>
      </c>
      <c r="AF27" s="79">
        <v>0</v>
      </c>
      <c r="AG27" s="79">
        <v>0</v>
      </c>
      <c r="AH27" s="79">
        <v>39</v>
      </c>
      <c r="AI27" s="79">
        <v>1</v>
      </c>
      <c r="AJ27" s="79">
        <v>3</v>
      </c>
      <c r="AK27" s="79">
        <v>0</v>
      </c>
      <c r="AL27" s="79">
        <v>0</v>
      </c>
      <c r="AM27" s="79">
        <v>0</v>
      </c>
      <c r="AN27" s="79">
        <v>0</v>
      </c>
      <c r="AO27" s="91">
        <f>AN27/D27*100000</f>
        <v>0</v>
      </c>
      <c r="AP27" s="91">
        <f>AG27/D27*100000</f>
        <v>0</v>
      </c>
      <c r="AQ27" s="120">
        <f>K27/G27%</f>
        <v>98.245614035087726</v>
      </c>
      <c r="AR27" s="121" t="s">
        <v>116</v>
      </c>
    </row>
    <row r="28" spans="1:44" s="4" customFormat="1" ht="30" customHeight="1">
      <c r="A28" s="163" t="s">
        <v>49</v>
      </c>
      <c r="B28" s="164"/>
      <c r="C28" s="77">
        <v>3948</v>
      </c>
      <c r="D28" s="78">
        <v>2498</v>
      </c>
      <c r="E28" s="81">
        <f t="shared" si="2"/>
        <v>63.272543059777099</v>
      </c>
      <c r="F28" s="79">
        <v>2439</v>
      </c>
      <c r="G28" s="79">
        <v>59</v>
      </c>
      <c r="H28" s="79">
        <v>39</v>
      </c>
      <c r="I28" s="79">
        <v>0</v>
      </c>
      <c r="J28" s="82">
        <f t="shared" si="11"/>
        <v>2.3618895116092875</v>
      </c>
      <c r="K28" s="79">
        <v>55</v>
      </c>
      <c r="L28" s="79">
        <v>37</v>
      </c>
      <c r="M28" s="79">
        <v>0</v>
      </c>
      <c r="N28" s="79">
        <v>426</v>
      </c>
      <c r="O28" s="79">
        <v>82</v>
      </c>
      <c r="P28" s="81">
        <f t="shared" si="4"/>
        <v>19.248826291079812</v>
      </c>
      <c r="Q28" s="83">
        <v>1</v>
      </c>
      <c r="R28" s="82">
        <f t="shared" si="5"/>
        <v>1.2195121951219512</v>
      </c>
      <c r="S28" s="85">
        <v>1</v>
      </c>
      <c r="T28" s="89">
        <v>22</v>
      </c>
      <c r="U28" s="79">
        <v>0</v>
      </c>
      <c r="V28" s="79">
        <v>0</v>
      </c>
      <c r="W28" s="79">
        <v>1</v>
      </c>
      <c r="X28" s="79">
        <v>0</v>
      </c>
      <c r="Y28" s="79">
        <v>0</v>
      </c>
      <c r="Z28" s="79">
        <v>1</v>
      </c>
      <c r="AA28" s="79">
        <v>1</v>
      </c>
      <c r="AB28" s="79">
        <v>0</v>
      </c>
      <c r="AC28" s="79">
        <v>4</v>
      </c>
      <c r="AD28" s="79">
        <v>2</v>
      </c>
      <c r="AE28" s="79">
        <v>0</v>
      </c>
      <c r="AF28" s="79">
        <v>0</v>
      </c>
      <c r="AG28" s="79">
        <v>0</v>
      </c>
      <c r="AH28" s="79">
        <v>28</v>
      </c>
      <c r="AI28" s="79">
        <v>4</v>
      </c>
      <c r="AJ28" s="79">
        <v>1</v>
      </c>
      <c r="AK28" s="79">
        <v>1</v>
      </c>
      <c r="AL28" s="79">
        <v>0</v>
      </c>
      <c r="AM28" s="79">
        <v>0</v>
      </c>
      <c r="AN28" s="79">
        <v>1</v>
      </c>
      <c r="AO28" s="91">
        <f>AN28/D28*100000</f>
        <v>40.032025620496391</v>
      </c>
      <c r="AP28" s="91">
        <f>AG28/D28*100000</f>
        <v>0</v>
      </c>
      <c r="AQ28" s="120">
        <f>K28/G28%</f>
        <v>93.220338983050851</v>
      </c>
      <c r="AR28" s="121">
        <f>S28/Q28%</f>
        <v>100</v>
      </c>
    </row>
    <row r="29" spans="1:44" s="4" customFormat="1" ht="30" customHeight="1">
      <c r="A29" s="163"/>
      <c r="B29" s="164"/>
      <c r="C29" s="77"/>
      <c r="D29" s="78"/>
      <c r="E29" s="78"/>
      <c r="F29" s="79"/>
      <c r="G29" s="79"/>
      <c r="H29" s="79"/>
      <c r="I29" s="79"/>
      <c r="J29" s="78"/>
      <c r="K29" s="79"/>
      <c r="L29" s="79"/>
      <c r="M29" s="79"/>
      <c r="N29" s="79"/>
      <c r="O29" s="79"/>
      <c r="P29" s="107"/>
      <c r="Q29" s="79"/>
      <c r="R29" s="78"/>
      <c r="S29" s="80"/>
      <c r="T29" s="8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90"/>
      <c r="AP29" s="90"/>
      <c r="AQ29" s="120"/>
      <c r="AR29" s="121"/>
    </row>
    <row r="30" spans="1:44" s="4" customFormat="1" ht="30" customHeight="1">
      <c r="A30" s="165" t="s">
        <v>50</v>
      </c>
      <c r="B30" s="166"/>
      <c r="C30" s="71">
        <f>SUM(C31:C35)</f>
        <v>57978</v>
      </c>
      <c r="D30" s="72">
        <f t="shared" ref="D30:AN30" si="12">SUM(D31:D35)</f>
        <v>26874</v>
      </c>
      <c r="E30" s="73">
        <f t="shared" si="2"/>
        <v>46.352064576218567</v>
      </c>
      <c r="F30" s="74">
        <f t="shared" si="12"/>
        <v>26426</v>
      </c>
      <c r="G30" s="74">
        <f t="shared" si="12"/>
        <v>448</v>
      </c>
      <c r="H30" s="74">
        <f t="shared" si="12"/>
        <v>294</v>
      </c>
      <c r="I30" s="74">
        <f t="shared" si="12"/>
        <v>13</v>
      </c>
      <c r="J30" s="75">
        <f t="shared" si="11"/>
        <v>1.6670387735357597</v>
      </c>
      <c r="K30" s="74">
        <f t="shared" si="12"/>
        <v>413</v>
      </c>
      <c r="L30" s="74">
        <f t="shared" si="12"/>
        <v>268</v>
      </c>
      <c r="M30" s="74">
        <f t="shared" si="12"/>
        <v>11</v>
      </c>
      <c r="N30" s="74">
        <f t="shared" si="12"/>
        <v>4335</v>
      </c>
      <c r="O30" s="74">
        <f t="shared" si="12"/>
        <v>681</v>
      </c>
      <c r="P30" s="73">
        <f t="shared" si="4"/>
        <v>15.709342560553633</v>
      </c>
      <c r="Q30" s="74">
        <f t="shared" si="12"/>
        <v>0</v>
      </c>
      <c r="R30" s="75">
        <f t="shared" si="5"/>
        <v>0</v>
      </c>
      <c r="S30" s="76">
        <f t="shared" si="12"/>
        <v>0</v>
      </c>
      <c r="T30" s="87">
        <f t="shared" si="12"/>
        <v>146</v>
      </c>
      <c r="U30" s="74">
        <f t="shared" si="12"/>
        <v>0</v>
      </c>
      <c r="V30" s="74">
        <f t="shared" si="12"/>
        <v>1</v>
      </c>
      <c r="W30" s="74">
        <f t="shared" si="12"/>
        <v>1</v>
      </c>
      <c r="X30" s="74">
        <f t="shared" si="12"/>
        <v>2</v>
      </c>
      <c r="Y30" s="74">
        <f t="shared" si="12"/>
        <v>2</v>
      </c>
      <c r="Z30" s="74">
        <f t="shared" si="12"/>
        <v>6</v>
      </c>
      <c r="AA30" s="74">
        <f t="shared" si="12"/>
        <v>2</v>
      </c>
      <c r="AB30" s="74">
        <f t="shared" si="12"/>
        <v>3</v>
      </c>
      <c r="AC30" s="74">
        <f t="shared" si="12"/>
        <v>26</v>
      </c>
      <c r="AD30" s="74">
        <f t="shared" si="12"/>
        <v>20</v>
      </c>
      <c r="AE30" s="74">
        <f t="shared" si="12"/>
        <v>0</v>
      </c>
      <c r="AF30" s="74">
        <f t="shared" si="12"/>
        <v>5</v>
      </c>
      <c r="AG30" s="74">
        <f t="shared" si="12"/>
        <v>1</v>
      </c>
      <c r="AH30" s="74">
        <f t="shared" si="12"/>
        <v>221</v>
      </c>
      <c r="AI30" s="74">
        <f t="shared" si="12"/>
        <v>34</v>
      </c>
      <c r="AJ30" s="74">
        <f t="shared" si="12"/>
        <v>10</v>
      </c>
      <c r="AK30" s="74">
        <f t="shared" si="12"/>
        <v>6</v>
      </c>
      <c r="AL30" s="74">
        <f t="shared" si="12"/>
        <v>0</v>
      </c>
      <c r="AM30" s="74">
        <f t="shared" si="12"/>
        <v>0</v>
      </c>
      <c r="AN30" s="74">
        <f t="shared" si="12"/>
        <v>6</v>
      </c>
      <c r="AO30" s="88">
        <f t="shared" ref="AO30:AO35" si="13">AN30/D30*100000</f>
        <v>22.326412145568209</v>
      </c>
      <c r="AP30" s="88">
        <f t="shared" ref="AP30:AP35" si="14">AG30/D30*100000</f>
        <v>3.7210686909280342</v>
      </c>
      <c r="AQ30" s="116">
        <f t="shared" ref="AQ30" si="15">K30/G30%</f>
        <v>92.187499999999986</v>
      </c>
      <c r="AR30" s="117" t="s">
        <v>116</v>
      </c>
    </row>
    <row r="31" spans="1:44" s="4" customFormat="1" ht="30" customHeight="1">
      <c r="A31" s="163" t="s">
        <v>51</v>
      </c>
      <c r="B31" s="164"/>
      <c r="C31" s="77">
        <v>18313</v>
      </c>
      <c r="D31" s="78">
        <v>10367</v>
      </c>
      <c r="E31" s="81">
        <f t="shared" si="2"/>
        <v>56.610058428438812</v>
      </c>
      <c r="F31" s="79">
        <v>10166</v>
      </c>
      <c r="G31" s="79">
        <v>201</v>
      </c>
      <c r="H31" s="79">
        <v>164</v>
      </c>
      <c r="I31" s="79">
        <v>2</v>
      </c>
      <c r="J31" s="82">
        <f t="shared" si="11"/>
        <v>1.9388444101475837</v>
      </c>
      <c r="K31" s="79">
        <v>178</v>
      </c>
      <c r="L31" s="79">
        <v>145</v>
      </c>
      <c r="M31" s="79">
        <v>1</v>
      </c>
      <c r="N31" s="79">
        <v>1595</v>
      </c>
      <c r="O31" s="79">
        <v>209</v>
      </c>
      <c r="P31" s="81">
        <f t="shared" si="4"/>
        <v>13.103448275862069</v>
      </c>
      <c r="Q31" s="83">
        <v>0</v>
      </c>
      <c r="R31" s="82">
        <f t="shared" si="5"/>
        <v>0</v>
      </c>
      <c r="S31" s="85">
        <v>0</v>
      </c>
      <c r="T31" s="89">
        <v>72</v>
      </c>
      <c r="U31" s="79">
        <v>0</v>
      </c>
      <c r="V31" s="79">
        <v>0</v>
      </c>
      <c r="W31" s="79">
        <v>0</v>
      </c>
      <c r="X31" s="79">
        <v>0</v>
      </c>
      <c r="Y31" s="79">
        <v>0</v>
      </c>
      <c r="Z31" s="79">
        <v>0</v>
      </c>
      <c r="AA31" s="79">
        <v>0</v>
      </c>
      <c r="AB31" s="79">
        <v>0</v>
      </c>
      <c r="AC31" s="79">
        <v>16</v>
      </c>
      <c r="AD31" s="79">
        <v>14</v>
      </c>
      <c r="AE31" s="79">
        <v>0</v>
      </c>
      <c r="AF31" s="79">
        <v>2</v>
      </c>
      <c r="AG31" s="79">
        <v>1</v>
      </c>
      <c r="AH31" s="79">
        <v>87</v>
      </c>
      <c r="AI31" s="79">
        <v>23</v>
      </c>
      <c r="AJ31" s="79">
        <v>0</v>
      </c>
      <c r="AK31" s="79">
        <v>0</v>
      </c>
      <c r="AL31" s="79">
        <v>0</v>
      </c>
      <c r="AM31" s="79">
        <v>0</v>
      </c>
      <c r="AN31" s="79">
        <v>0</v>
      </c>
      <c r="AO31" s="91">
        <f t="shared" si="13"/>
        <v>0</v>
      </c>
      <c r="AP31" s="91">
        <f t="shared" si="14"/>
        <v>9.6459920902864855</v>
      </c>
      <c r="AQ31" s="120">
        <f>K31/G31%</f>
        <v>88.557213930348269</v>
      </c>
      <c r="AR31" s="121" t="s">
        <v>116</v>
      </c>
    </row>
    <row r="32" spans="1:44" s="4" customFormat="1" ht="30" customHeight="1">
      <c r="A32" s="163" t="s">
        <v>52</v>
      </c>
      <c r="B32" s="164"/>
      <c r="C32" s="77">
        <v>22187</v>
      </c>
      <c r="D32" s="78">
        <v>9939</v>
      </c>
      <c r="E32" s="81">
        <f t="shared" si="2"/>
        <v>44.796502456393384</v>
      </c>
      <c r="F32" s="79">
        <v>9802</v>
      </c>
      <c r="G32" s="79">
        <v>137</v>
      </c>
      <c r="H32" s="79">
        <v>57</v>
      </c>
      <c r="I32" s="79">
        <v>8</v>
      </c>
      <c r="J32" s="82">
        <f t="shared" si="11"/>
        <v>1.3784082905724921</v>
      </c>
      <c r="K32" s="79">
        <v>131</v>
      </c>
      <c r="L32" s="79">
        <v>53</v>
      </c>
      <c r="M32" s="79">
        <v>8</v>
      </c>
      <c r="N32" s="79">
        <v>1656</v>
      </c>
      <c r="O32" s="79">
        <v>242</v>
      </c>
      <c r="P32" s="81">
        <f t="shared" si="4"/>
        <v>14.613526570048311</v>
      </c>
      <c r="Q32" s="83">
        <v>0</v>
      </c>
      <c r="R32" s="82">
        <f t="shared" si="5"/>
        <v>0</v>
      </c>
      <c r="S32" s="80">
        <v>0</v>
      </c>
      <c r="T32" s="89">
        <v>36</v>
      </c>
      <c r="U32" s="79">
        <v>0</v>
      </c>
      <c r="V32" s="79">
        <v>1</v>
      </c>
      <c r="W32" s="79">
        <v>1</v>
      </c>
      <c r="X32" s="79">
        <v>1</v>
      </c>
      <c r="Y32" s="79">
        <v>1</v>
      </c>
      <c r="Z32" s="79">
        <v>4</v>
      </c>
      <c r="AA32" s="79">
        <v>1</v>
      </c>
      <c r="AB32" s="79">
        <v>2</v>
      </c>
      <c r="AC32" s="79">
        <v>6</v>
      </c>
      <c r="AD32" s="79">
        <v>3</v>
      </c>
      <c r="AE32" s="79">
        <v>0</v>
      </c>
      <c r="AF32" s="79">
        <v>1</v>
      </c>
      <c r="AG32" s="79">
        <v>0</v>
      </c>
      <c r="AH32" s="79">
        <v>82</v>
      </c>
      <c r="AI32" s="79">
        <v>6</v>
      </c>
      <c r="AJ32" s="79">
        <v>3</v>
      </c>
      <c r="AK32" s="79">
        <v>4</v>
      </c>
      <c r="AL32" s="79">
        <v>0</v>
      </c>
      <c r="AM32" s="79">
        <v>0</v>
      </c>
      <c r="AN32" s="79">
        <v>4</v>
      </c>
      <c r="AO32" s="91">
        <f t="shared" si="13"/>
        <v>40.245497534963278</v>
      </c>
      <c r="AP32" s="91">
        <f t="shared" si="14"/>
        <v>0</v>
      </c>
      <c r="AQ32" s="120">
        <f t="shared" ref="AQ32:AQ35" si="16">K32/G32%</f>
        <v>95.62043795620437</v>
      </c>
      <c r="AR32" s="121" t="s">
        <v>116</v>
      </c>
    </row>
    <row r="33" spans="1:44" s="4" customFormat="1" ht="30" customHeight="1">
      <c r="A33" s="163" t="s">
        <v>53</v>
      </c>
      <c r="B33" s="164"/>
      <c r="C33" s="77">
        <v>9222</v>
      </c>
      <c r="D33" s="78">
        <v>3972</v>
      </c>
      <c r="E33" s="81">
        <f t="shared" si="2"/>
        <v>43.070917371502929</v>
      </c>
      <c r="F33" s="79">
        <v>3905</v>
      </c>
      <c r="G33" s="79">
        <v>67</v>
      </c>
      <c r="H33" s="79">
        <v>46</v>
      </c>
      <c r="I33" s="79">
        <v>1</v>
      </c>
      <c r="J33" s="82">
        <f t="shared" si="11"/>
        <v>1.6868076535750252</v>
      </c>
      <c r="K33" s="79">
        <v>64</v>
      </c>
      <c r="L33" s="79">
        <v>45</v>
      </c>
      <c r="M33" s="79">
        <v>0</v>
      </c>
      <c r="N33" s="79">
        <v>629</v>
      </c>
      <c r="O33" s="79">
        <v>108</v>
      </c>
      <c r="P33" s="81">
        <f t="shared" si="4"/>
        <v>17.170111287758345</v>
      </c>
      <c r="Q33" s="83">
        <v>0</v>
      </c>
      <c r="R33" s="82">
        <f t="shared" si="5"/>
        <v>0</v>
      </c>
      <c r="S33" s="80">
        <v>0</v>
      </c>
      <c r="T33" s="89">
        <v>25</v>
      </c>
      <c r="U33" s="79">
        <v>0</v>
      </c>
      <c r="V33" s="79">
        <v>0</v>
      </c>
      <c r="W33" s="79">
        <v>0</v>
      </c>
      <c r="X33" s="79">
        <v>0</v>
      </c>
      <c r="Y33" s="79">
        <v>1</v>
      </c>
      <c r="Z33" s="79">
        <v>1</v>
      </c>
      <c r="AA33" s="79">
        <v>1</v>
      </c>
      <c r="AB33" s="79">
        <v>0</v>
      </c>
      <c r="AC33" s="79">
        <v>2</v>
      </c>
      <c r="AD33" s="79">
        <v>2</v>
      </c>
      <c r="AE33" s="79">
        <v>0</v>
      </c>
      <c r="AF33" s="79">
        <v>1</v>
      </c>
      <c r="AG33" s="79">
        <v>0</v>
      </c>
      <c r="AH33" s="79">
        <v>31</v>
      </c>
      <c r="AI33" s="79">
        <v>3</v>
      </c>
      <c r="AJ33" s="79">
        <v>4</v>
      </c>
      <c r="AK33" s="79">
        <v>1</v>
      </c>
      <c r="AL33" s="79">
        <v>0</v>
      </c>
      <c r="AM33" s="79">
        <v>0</v>
      </c>
      <c r="AN33" s="79">
        <v>1</v>
      </c>
      <c r="AO33" s="91">
        <f t="shared" si="13"/>
        <v>25.176233635448138</v>
      </c>
      <c r="AP33" s="91">
        <f t="shared" si="14"/>
        <v>0</v>
      </c>
      <c r="AQ33" s="120">
        <f t="shared" si="16"/>
        <v>95.522388059701484</v>
      </c>
      <c r="AR33" s="121" t="s">
        <v>116</v>
      </c>
    </row>
    <row r="34" spans="1:44" s="4" customFormat="1" ht="30" customHeight="1">
      <c r="A34" s="163" t="s">
        <v>54</v>
      </c>
      <c r="B34" s="164"/>
      <c r="C34" s="77">
        <v>5292</v>
      </c>
      <c r="D34" s="78">
        <v>1453</v>
      </c>
      <c r="E34" s="81">
        <f t="shared" si="2"/>
        <v>27.456538170823887</v>
      </c>
      <c r="F34" s="79">
        <v>1431</v>
      </c>
      <c r="G34" s="79">
        <v>22</v>
      </c>
      <c r="H34" s="79">
        <v>11</v>
      </c>
      <c r="I34" s="79">
        <v>2</v>
      </c>
      <c r="J34" s="82">
        <f t="shared" si="11"/>
        <v>1.5141087405368203</v>
      </c>
      <c r="K34" s="79">
        <v>21</v>
      </c>
      <c r="L34" s="79">
        <v>11</v>
      </c>
      <c r="M34" s="79">
        <v>2</v>
      </c>
      <c r="N34" s="79">
        <v>237</v>
      </c>
      <c r="O34" s="79">
        <v>50</v>
      </c>
      <c r="P34" s="81">
        <f t="shared" si="4"/>
        <v>21.09704641350211</v>
      </c>
      <c r="Q34" s="83">
        <v>0</v>
      </c>
      <c r="R34" s="82">
        <f t="shared" si="5"/>
        <v>0</v>
      </c>
      <c r="S34" s="80">
        <v>0</v>
      </c>
      <c r="T34" s="89">
        <v>7</v>
      </c>
      <c r="U34" s="79">
        <v>0</v>
      </c>
      <c r="V34" s="79">
        <v>0</v>
      </c>
      <c r="W34" s="79">
        <v>0</v>
      </c>
      <c r="X34" s="79">
        <v>1</v>
      </c>
      <c r="Y34" s="79">
        <v>0</v>
      </c>
      <c r="Z34" s="79">
        <v>1</v>
      </c>
      <c r="AA34" s="79">
        <v>0</v>
      </c>
      <c r="AB34" s="79">
        <v>1</v>
      </c>
      <c r="AC34" s="79">
        <v>1</v>
      </c>
      <c r="AD34" s="79">
        <v>0</v>
      </c>
      <c r="AE34" s="79">
        <v>0</v>
      </c>
      <c r="AF34" s="79">
        <v>0</v>
      </c>
      <c r="AG34" s="79">
        <v>0</v>
      </c>
      <c r="AH34" s="79">
        <v>12</v>
      </c>
      <c r="AI34" s="79">
        <v>0</v>
      </c>
      <c r="AJ34" s="79">
        <v>1</v>
      </c>
      <c r="AK34" s="79">
        <v>1</v>
      </c>
      <c r="AL34" s="79">
        <v>0</v>
      </c>
      <c r="AM34" s="79">
        <v>0</v>
      </c>
      <c r="AN34" s="79">
        <v>1</v>
      </c>
      <c r="AO34" s="91">
        <f t="shared" si="13"/>
        <v>68.823124569855466</v>
      </c>
      <c r="AP34" s="91">
        <f t="shared" si="14"/>
        <v>0</v>
      </c>
      <c r="AQ34" s="120">
        <f t="shared" si="16"/>
        <v>95.454545454545453</v>
      </c>
      <c r="AR34" s="121" t="s">
        <v>116</v>
      </c>
    </row>
    <row r="35" spans="1:44" s="4" customFormat="1" ht="30" customHeight="1">
      <c r="A35" s="163" t="s">
        <v>55</v>
      </c>
      <c r="B35" s="164"/>
      <c r="C35" s="77">
        <v>2964</v>
      </c>
      <c r="D35" s="78">
        <v>1143</v>
      </c>
      <c r="E35" s="81">
        <f t="shared" si="2"/>
        <v>38.56275303643725</v>
      </c>
      <c r="F35" s="79">
        <v>1122</v>
      </c>
      <c r="G35" s="79">
        <v>21</v>
      </c>
      <c r="H35" s="79">
        <v>16</v>
      </c>
      <c r="I35" s="79">
        <v>0</v>
      </c>
      <c r="J35" s="82">
        <f t="shared" si="11"/>
        <v>1.837270341207349</v>
      </c>
      <c r="K35" s="79">
        <v>19</v>
      </c>
      <c r="L35" s="79">
        <v>14</v>
      </c>
      <c r="M35" s="79">
        <v>0</v>
      </c>
      <c r="N35" s="79">
        <v>218</v>
      </c>
      <c r="O35" s="79">
        <v>72</v>
      </c>
      <c r="P35" s="81">
        <f t="shared" si="4"/>
        <v>33.027522935779821</v>
      </c>
      <c r="Q35" s="83">
        <v>0</v>
      </c>
      <c r="R35" s="82">
        <f t="shared" si="5"/>
        <v>0</v>
      </c>
      <c r="S35" s="80">
        <v>0</v>
      </c>
      <c r="T35" s="89">
        <v>6</v>
      </c>
      <c r="U35" s="79">
        <v>0</v>
      </c>
      <c r="V35" s="79">
        <v>0</v>
      </c>
      <c r="W35" s="79">
        <v>0</v>
      </c>
      <c r="X35" s="79">
        <v>0</v>
      </c>
      <c r="Y35" s="79">
        <v>0</v>
      </c>
      <c r="Z35" s="79">
        <v>0</v>
      </c>
      <c r="AA35" s="79">
        <v>0</v>
      </c>
      <c r="AB35" s="79">
        <v>0</v>
      </c>
      <c r="AC35" s="79">
        <v>1</v>
      </c>
      <c r="AD35" s="79">
        <v>1</v>
      </c>
      <c r="AE35" s="79">
        <v>0</v>
      </c>
      <c r="AF35" s="79">
        <v>1</v>
      </c>
      <c r="AG35" s="79">
        <v>0</v>
      </c>
      <c r="AH35" s="79">
        <v>9</v>
      </c>
      <c r="AI35" s="79">
        <v>2</v>
      </c>
      <c r="AJ35" s="79">
        <v>2</v>
      </c>
      <c r="AK35" s="79">
        <v>0</v>
      </c>
      <c r="AL35" s="79">
        <v>0</v>
      </c>
      <c r="AM35" s="79">
        <v>0</v>
      </c>
      <c r="AN35" s="79">
        <v>0</v>
      </c>
      <c r="AO35" s="91">
        <f t="shared" si="13"/>
        <v>0</v>
      </c>
      <c r="AP35" s="91">
        <f t="shared" si="14"/>
        <v>0</v>
      </c>
      <c r="AQ35" s="120">
        <f t="shared" si="16"/>
        <v>90.476190476190482</v>
      </c>
      <c r="AR35" s="121" t="s">
        <v>116</v>
      </c>
    </row>
    <row r="36" spans="1:44" s="4" customFormat="1" ht="30" customHeight="1">
      <c r="A36" s="163"/>
      <c r="B36" s="164"/>
      <c r="C36" s="77"/>
      <c r="D36" s="78"/>
      <c r="E36" s="78"/>
      <c r="F36" s="79"/>
      <c r="G36" s="79"/>
      <c r="H36" s="79"/>
      <c r="I36" s="79"/>
      <c r="J36" s="78"/>
      <c r="K36" s="79"/>
      <c r="L36" s="79"/>
      <c r="M36" s="79"/>
      <c r="N36" s="79"/>
      <c r="O36" s="79"/>
      <c r="P36" s="107"/>
      <c r="Q36" s="79"/>
      <c r="R36" s="78"/>
      <c r="S36" s="80"/>
      <c r="T36" s="8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90"/>
      <c r="AP36" s="90"/>
      <c r="AQ36" s="120"/>
      <c r="AR36" s="121"/>
    </row>
    <row r="37" spans="1:44" s="4" customFormat="1" ht="30" customHeight="1">
      <c r="A37" s="165" t="s">
        <v>56</v>
      </c>
      <c r="B37" s="166"/>
      <c r="C37" s="71">
        <f>SUM(C38:C41)</f>
        <v>145653</v>
      </c>
      <c r="D37" s="72">
        <f t="shared" ref="D37:AN37" si="17">SUM(D38:D41)</f>
        <v>37532</v>
      </c>
      <c r="E37" s="73">
        <f t="shared" si="2"/>
        <v>25.768092658578951</v>
      </c>
      <c r="F37" s="74">
        <f t="shared" si="17"/>
        <v>36883</v>
      </c>
      <c r="G37" s="74">
        <f t="shared" si="17"/>
        <v>649</v>
      </c>
      <c r="H37" s="74">
        <f t="shared" si="17"/>
        <v>478</v>
      </c>
      <c r="I37" s="74">
        <f t="shared" si="17"/>
        <v>5</v>
      </c>
      <c r="J37" s="75">
        <f t="shared" si="11"/>
        <v>1.7291910902696366</v>
      </c>
      <c r="K37" s="74">
        <f t="shared" si="17"/>
        <v>604</v>
      </c>
      <c r="L37" s="74">
        <f t="shared" si="17"/>
        <v>446</v>
      </c>
      <c r="M37" s="74">
        <f t="shared" si="17"/>
        <v>5</v>
      </c>
      <c r="N37" s="74">
        <f t="shared" si="17"/>
        <v>5405</v>
      </c>
      <c r="O37" s="74">
        <f t="shared" si="17"/>
        <v>932</v>
      </c>
      <c r="P37" s="73">
        <f t="shared" si="4"/>
        <v>17.243293246993524</v>
      </c>
      <c r="Q37" s="74">
        <f t="shared" si="17"/>
        <v>1</v>
      </c>
      <c r="R37" s="75">
        <f t="shared" si="5"/>
        <v>0.1072961373390558</v>
      </c>
      <c r="S37" s="76">
        <f t="shared" si="17"/>
        <v>1</v>
      </c>
      <c r="T37" s="87">
        <f t="shared" si="17"/>
        <v>177</v>
      </c>
      <c r="U37" s="74">
        <f t="shared" si="17"/>
        <v>0</v>
      </c>
      <c r="V37" s="74">
        <f t="shared" si="17"/>
        <v>7</v>
      </c>
      <c r="W37" s="74">
        <f t="shared" si="17"/>
        <v>3</v>
      </c>
      <c r="X37" s="74">
        <f t="shared" si="17"/>
        <v>4</v>
      </c>
      <c r="Y37" s="74">
        <f t="shared" si="17"/>
        <v>2</v>
      </c>
      <c r="Z37" s="74">
        <f t="shared" si="17"/>
        <v>16</v>
      </c>
      <c r="AA37" s="74">
        <f t="shared" si="17"/>
        <v>13</v>
      </c>
      <c r="AB37" s="74">
        <f t="shared" si="17"/>
        <v>1</v>
      </c>
      <c r="AC37" s="74">
        <f t="shared" si="17"/>
        <v>38</v>
      </c>
      <c r="AD37" s="74">
        <f t="shared" si="17"/>
        <v>35</v>
      </c>
      <c r="AE37" s="74">
        <f t="shared" si="17"/>
        <v>1</v>
      </c>
      <c r="AF37" s="74">
        <f t="shared" si="17"/>
        <v>3</v>
      </c>
      <c r="AG37" s="74">
        <f t="shared" si="17"/>
        <v>1</v>
      </c>
      <c r="AH37" s="74">
        <f t="shared" si="17"/>
        <v>363</v>
      </c>
      <c r="AI37" s="74">
        <f t="shared" si="17"/>
        <v>45</v>
      </c>
      <c r="AJ37" s="74">
        <f t="shared" si="17"/>
        <v>8</v>
      </c>
      <c r="AK37" s="74">
        <f t="shared" si="17"/>
        <v>16</v>
      </c>
      <c r="AL37" s="74">
        <f t="shared" si="17"/>
        <v>0</v>
      </c>
      <c r="AM37" s="74">
        <f t="shared" si="17"/>
        <v>0</v>
      </c>
      <c r="AN37" s="74">
        <f t="shared" si="17"/>
        <v>16</v>
      </c>
      <c r="AO37" s="88">
        <f>AN37/D37*100000</f>
        <v>42.630288820206758</v>
      </c>
      <c r="AP37" s="88">
        <f>AG37/D37*100000</f>
        <v>2.6643930512629224</v>
      </c>
      <c r="AQ37" s="116">
        <f>K37/G37%</f>
        <v>93.06625577812018</v>
      </c>
      <c r="AR37" s="117">
        <f>S37/Q37%</f>
        <v>100</v>
      </c>
    </row>
    <row r="38" spans="1:44" s="4" customFormat="1" ht="30" customHeight="1">
      <c r="A38" s="163" t="s">
        <v>57</v>
      </c>
      <c r="B38" s="164"/>
      <c r="C38" s="77">
        <v>119979</v>
      </c>
      <c r="D38" s="78">
        <v>26112</v>
      </c>
      <c r="E38" s="81">
        <f t="shared" si="2"/>
        <v>21.763808666516642</v>
      </c>
      <c r="F38" s="79">
        <v>25666</v>
      </c>
      <c r="G38" s="79">
        <v>446</v>
      </c>
      <c r="H38" s="79">
        <v>327</v>
      </c>
      <c r="I38" s="79">
        <v>5</v>
      </c>
      <c r="J38" s="82">
        <f t="shared" si="11"/>
        <v>1.7080269607843135</v>
      </c>
      <c r="K38" s="79">
        <v>413</v>
      </c>
      <c r="L38" s="79">
        <v>304</v>
      </c>
      <c r="M38" s="79">
        <v>5</v>
      </c>
      <c r="N38" s="79">
        <v>3803</v>
      </c>
      <c r="O38" s="79">
        <v>620</v>
      </c>
      <c r="P38" s="81">
        <f t="shared" si="4"/>
        <v>16.302918748356561</v>
      </c>
      <c r="Q38" s="83">
        <v>1</v>
      </c>
      <c r="R38" s="82">
        <f t="shared" si="5"/>
        <v>0.16129032258064516</v>
      </c>
      <c r="S38" s="80">
        <v>1</v>
      </c>
      <c r="T38" s="89">
        <v>128</v>
      </c>
      <c r="U38" s="79">
        <v>0</v>
      </c>
      <c r="V38" s="79">
        <v>5</v>
      </c>
      <c r="W38" s="79">
        <v>3</v>
      </c>
      <c r="X38" s="79">
        <v>4</v>
      </c>
      <c r="Y38" s="79">
        <v>1</v>
      </c>
      <c r="Z38" s="79">
        <v>13</v>
      </c>
      <c r="AA38" s="79">
        <v>10</v>
      </c>
      <c r="AB38" s="79">
        <v>1</v>
      </c>
      <c r="AC38" s="79">
        <v>24</v>
      </c>
      <c r="AD38" s="79">
        <v>22</v>
      </c>
      <c r="AE38" s="79">
        <v>1</v>
      </c>
      <c r="AF38" s="79">
        <v>2</v>
      </c>
      <c r="AG38" s="79">
        <v>1</v>
      </c>
      <c r="AH38" s="79">
        <v>239</v>
      </c>
      <c r="AI38" s="79">
        <v>33</v>
      </c>
      <c r="AJ38" s="79">
        <v>7</v>
      </c>
      <c r="AK38" s="79">
        <v>13</v>
      </c>
      <c r="AL38" s="79">
        <v>0</v>
      </c>
      <c r="AM38" s="79">
        <v>0</v>
      </c>
      <c r="AN38" s="79">
        <v>13</v>
      </c>
      <c r="AO38" s="91">
        <f>AN38/D38*100000</f>
        <v>49.785539215686271</v>
      </c>
      <c r="AP38" s="91">
        <f>AG38/D38*100000</f>
        <v>3.829656862745098</v>
      </c>
      <c r="AQ38" s="120">
        <f>K38/G38%</f>
        <v>92.600896860986552</v>
      </c>
      <c r="AR38" s="121">
        <f>S38/Q38%</f>
        <v>100</v>
      </c>
    </row>
    <row r="39" spans="1:44" s="4" customFormat="1" ht="30" customHeight="1">
      <c r="A39" s="163" t="s">
        <v>58</v>
      </c>
      <c r="B39" s="164"/>
      <c r="C39" s="77">
        <v>12557</v>
      </c>
      <c r="D39" s="78">
        <v>5397</v>
      </c>
      <c r="E39" s="81">
        <f t="shared" si="2"/>
        <v>42.980011149159829</v>
      </c>
      <c r="F39" s="79">
        <v>5337</v>
      </c>
      <c r="G39" s="79">
        <v>60</v>
      </c>
      <c r="H39" s="79">
        <v>49</v>
      </c>
      <c r="I39" s="79">
        <v>0</v>
      </c>
      <c r="J39" s="82">
        <f t="shared" si="11"/>
        <v>1.1117287381878822</v>
      </c>
      <c r="K39" s="79">
        <v>56</v>
      </c>
      <c r="L39" s="79">
        <v>46</v>
      </c>
      <c r="M39" s="79">
        <v>0</v>
      </c>
      <c r="N39" s="79">
        <v>812</v>
      </c>
      <c r="O39" s="79">
        <v>263</v>
      </c>
      <c r="P39" s="81">
        <f t="shared" si="4"/>
        <v>32.389162561576356</v>
      </c>
      <c r="Q39" s="83">
        <v>0</v>
      </c>
      <c r="R39" s="82">
        <f t="shared" si="5"/>
        <v>0</v>
      </c>
      <c r="S39" s="80">
        <v>0</v>
      </c>
      <c r="T39" s="89">
        <v>12</v>
      </c>
      <c r="U39" s="79">
        <v>0</v>
      </c>
      <c r="V39" s="79">
        <v>2</v>
      </c>
      <c r="W39" s="79">
        <v>0</v>
      </c>
      <c r="X39" s="79">
        <v>0</v>
      </c>
      <c r="Y39" s="79">
        <v>1</v>
      </c>
      <c r="Z39" s="79">
        <v>3</v>
      </c>
      <c r="AA39" s="79">
        <v>3</v>
      </c>
      <c r="AB39" s="79">
        <v>0</v>
      </c>
      <c r="AC39" s="79">
        <v>9</v>
      </c>
      <c r="AD39" s="79">
        <v>8</v>
      </c>
      <c r="AE39" s="79">
        <v>0</v>
      </c>
      <c r="AF39" s="79">
        <v>0</v>
      </c>
      <c r="AG39" s="79">
        <v>0</v>
      </c>
      <c r="AH39" s="79">
        <v>33</v>
      </c>
      <c r="AI39" s="79">
        <v>4</v>
      </c>
      <c r="AJ39" s="79">
        <v>0</v>
      </c>
      <c r="AK39" s="79">
        <v>3</v>
      </c>
      <c r="AL39" s="79">
        <v>0</v>
      </c>
      <c r="AM39" s="79">
        <v>0</v>
      </c>
      <c r="AN39" s="79">
        <v>3</v>
      </c>
      <c r="AO39" s="91">
        <f>AN39/D39*100000</f>
        <v>55.586436909394102</v>
      </c>
      <c r="AP39" s="91">
        <f>AG39/D39*100000</f>
        <v>0</v>
      </c>
      <c r="AQ39" s="120">
        <f t="shared" ref="AQ39:AQ41" si="18">K39/G39%</f>
        <v>93.333333333333343</v>
      </c>
      <c r="AR39" s="121" t="s">
        <v>116</v>
      </c>
    </row>
    <row r="40" spans="1:44" s="4" customFormat="1" ht="30" customHeight="1">
      <c r="A40" s="163" t="s">
        <v>59</v>
      </c>
      <c r="B40" s="164"/>
      <c r="C40" s="77">
        <v>2411</v>
      </c>
      <c r="D40" s="78">
        <v>746</v>
      </c>
      <c r="E40" s="81">
        <f t="shared" si="2"/>
        <v>30.9415180423061</v>
      </c>
      <c r="F40" s="79">
        <v>724</v>
      </c>
      <c r="G40" s="79">
        <v>22</v>
      </c>
      <c r="H40" s="79">
        <v>18</v>
      </c>
      <c r="I40" s="79">
        <v>0</v>
      </c>
      <c r="J40" s="82">
        <f t="shared" si="11"/>
        <v>2.9490616621983912</v>
      </c>
      <c r="K40" s="79">
        <v>22</v>
      </c>
      <c r="L40" s="79">
        <v>18</v>
      </c>
      <c r="M40" s="79">
        <v>0</v>
      </c>
      <c r="N40" s="79">
        <v>98</v>
      </c>
      <c r="O40" s="79">
        <v>18</v>
      </c>
      <c r="P40" s="81">
        <f t="shared" si="4"/>
        <v>18.367346938775512</v>
      </c>
      <c r="Q40" s="83">
        <v>0</v>
      </c>
      <c r="R40" s="82">
        <f t="shared" si="5"/>
        <v>0</v>
      </c>
      <c r="S40" s="80">
        <v>0</v>
      </c>
      <c r="T40" s="89">
        <v>10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12</v>
      </c>
      <c r="AI40" s="79">
        <v>0</v>
      </c>
      <c r="AJ40" s="79">
        <v>0</v>
      </c>
      <c r="AK40" s="79">
        <v>0</v>
      </c>
      <c r="AL40" s="79">
        <v>0</v>
      </c>
      <c r="AM40" s="79">
        <v>0</v>
      </c>
      <c r="AN40" s="79">
        <v>0</v>
      </c>
      <c r="AO40" s="91">
        <f>AN40/D40*100000</f>
        <v>0</v>
      </c>
      <c r="AP40" s="91">
        <f>AG40/D40*100000</f>
        <v>0</v>
      </c>
      <c r="AQ40" s="120">
        <f t="shared" si="18"/>
        <v>100</v>
      </c>
      <c r="AR40" s="121" t="s">
        <v>116</v>
      </c>
    </row>
    <row r="41" spans="1:44" s="4" customFormat="1" ht="30" customHeight="1">
      <c r="A41" s="163" t="s">
        <v>60</v>
      </c>
      <c r="B41" s="164"/>
      <c r="C41" s="77">
        <v>10706</v>
      </c>
      <c r="D41" s="78">
        <v>5277</v>
      </c>
      <c r="E41" s="81">
        <f t="shared" si="2"/>
        <v>49.290117691014387</v>
      </c>
      <c r="F41" s="79">
        <v>5156</v>
      </c>
      <c r="G41" s="79">
        <v>121</v>
      </c>
      <c r="H41" s="79">
        <v>84</v>
      </c>
      <c r="I41" s="79">
        <v>0</v>
      </c>
      <c r="J41" s="82">
        <f t="shared" si="11"/>
        <v>2.292969490240667</v>
      </c>
      <c r="K41" s="79">
        <v>113</v>
      </c>
      <c r="L41" s="79">
        <v>78</v>
      </c>
      <c r="M41" s="79">
        <v>0</v>
      </c>
      <c r="N41" s="79">
        <v>692</v>
      </c>
      <c r="O41" s="79">
        <v>31</v>
      </c>
      <c r="P41" s="81">
        <f t="shared" si="4"/>
        <v>4.4797687861271678</v>
      </c>
      <c r="Q41" s="83">
        <v>0</v>
      </c>
      <c r="R41" s="82">
        <f t="shared" si="5"/>
        <v>0</v>
      </c>
      <c r="S41" s="80">
        <v>0</v>
      </c>
      <c r="T41" s="89">
        <v>27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0</v>
      </c>
      <c r="AA41" s="79">
        <v>0</v>
      </c>
      <c r="AB41" s="79">
        <v>0</v>
      </c>
      <c r="AC41" s="79">
        <v>5</v>
      </c>
      <c r="AD41" s="79">
        <v>5</v>
      </c>
      <c r="AE41" s="79">
        <v>0</v>
      </c>
      <c r="AF41" s="79">
        <v>1</v>
      </c>
      <c r="AG41" s="79">
        <v>0</v>
      </c>
      <c r="AH41" s="79">
        <v>79</v>
      </c>
      <c r="AI41" s="79">
        <v>8</v>
      </c>
      <c r="AJ41" s="79">
        <v>1</v>
      </c>
      <c r="AK41" s="79">
        <v>0</v>
      </c>
      <c r="AL41" s="79">
        <v>0</v>
      </c>
      <c r="AM41" s="79">
        <v>0</v>
      </c>
      <c r="AN41" s="79">
        <v>0</v>
      </c>
      <c r="AO41" s="91">
        <f>AN41/D41*100000</f>
        <v>0</v>
      </c>
      <c r="AP41" s="91">
        <f>AG41/D41*100000</f>
        <v>0</v>
      </c>
      <c r="AQ41" s="120">
        <f t="shared" si="18"/>
        <v>93.388429752066116</v>
      </c>
      <c r="AR41" s="121" t="s">
        <v>116</v>
      </c>
    </row>
    <row r="42" spans="1:44" s="59" customFormat="1" ht="30" customHeight="1">
      <c r="A42" s="57"/>
      <c r="B42" s="57"/>
      <c r="C42" s="58" t="s">
        <v>102</v>
      </c>
      <c r="E42" s="58"/>
      <c r="J42" s="60"/>
      <c r="P42" s="63"/>
      <c r="R42" s="60"/>
      <c r="T42" s="58" t="s">
        <v>103</v>
      </c>
      <c r="U42" s="57"/>
      <c r="X42" s="58"/>
      <c r="AC42" s="60"/>
      <c r="AI42" s="60"/>
      <c r="AK42" s="60"/>
      <c r="AQ42" s="113"/>
      <c r="AR42" s="114"/>
    </row>
    <row r="43" spans="1:44" s="6" customFormat="1" ht="30" customHeight="1">
      <c r="A43" s="8" t="s">
        <v>96</v>
      </c>
      <c r="B43" s="5"/>
      <c r="J43" s="7"/>
      <c r="P43" s="38"/>
      <c r="R43" s="7"/>
      <c r="T43" s="8"/>
      <c r="U43" s="5"/>
      <c r="AC43" s="7"/>
      <c r="AI43" s="131"/>
      <c r="AJ43" s="141"/>
      <c r="AK43" s="141"/>
      <c r="AL43" s="141"/>
      <c r="AM43" s="131" t="s">
        <v>95</v>
      </c>
      <c r="AN43" s="141"/>
      <c r="AO43" s="141"/>
      <c r="AP43" s="141"/>
    </row>
    <row r="44" spans="1:44" s="10" customFormat="1" ht="30" customHeight="1">
      <c r="A44" s="146" t="s">
        <v>0</v>
      </c>
      <c r="B44" s="148"/>
      <c r="C44" s="158" t="s">
        <v>1</v>
      </c>
      <c r="D44" s="158" t="s">
        <v>2</v>
      </c>
      <c r="E44" s="176" t="s">
        <v>97</v>
      </c>
      <c r="F44" s="167" t="s">
        <v>3</v>
      </c>
      <c r="G44" s="168"/>
      <c r="H44" s="168"/>
      <c r="I44" s="168"/>
      <c r="J44" s="168"/>
      <c r="K44" s="168"/>
      <c r="L44" s="168"/>
      <c r="M44" s="168"/>
      <c r="N44" s="167" t="s">
        <v>4</v>
      </c>
      <c r="O44" s="168"/>
      <c r="P44" s="168"/>
      <c r="Q44" s="168"/>
      <c r="R44" s="168"/>
      <c r="S44" s="169"/>
      <c r="T44" s="167" t="s">
        <v>5</v>
      </c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9"/>
      <c r="AI44" s="158" t="s">
        <v>6</v>
      </c>
      <c r="AJ44" s="158" t="s">
        <v>7</v>
      </c>
      <c r="AK44" s="179" t="s">
        <v>8</v>
      </c>
      <c r="AL44" s="147"/>
      <c r="AM44" s="147"/>
      <c r="AN44" s="148"/>
      <c r="AO44" s="180" t="s">
        <v>9</v>
      </c>
      <c r="AP44" s="180" t="s">
        <v>10</v>
      </c>
      <c r="AQ44" s="132" t="s">
        <v>114</v>
      </c>
      <c r="AR44" s="133"/>
    </row>
    <row r="45" spans="1:44" s="6" customFormat="1" ht="30" customHeight="1">
      <c r="A45" s="170"/>
      <c r="B45" s="173"/>
      <c r="C45" s="174"/>
      <c r="D45" s="174"/>
      <c r="E45" s="177"/>
      <c r="F45" s="180" t="s">
        <v>17</v>
      </c>
      <c r="G45" s="179" t="s">
        <v>11</v>
      </c>
      <c r="H45" s="147"/>
      <c r="I45" s="148"/>
      <c r="J45" s="184" t="s">
        <v>98</v>
      </c>
      <c r="K45" s="179" t="s">
        <v>12</v>
      </c>
      <c r="L45" s="147"/>
      <c r="M45" s="148"/>
      <c r="N45" s="158" t="s">
        <v>13</v>
      </c>
      <c r="O45" s="158" t="s">
        <v>14</v>
      </c>
      <c r="P45" s="187" t="s">
        <v>99</v>
      </c>
      <c r="Q45" s="190" t="s">
        <v>15</v>
      </c>
      <c r="R45" s="184" t="s">
        <v>98</v>
      </c>
      <c r="S45" s="158" t="s">
        <v>16</v>
      </c>
      <c r="T45" s="158" t="s">
        <v>17</v>
      </c>
      <c r="U45" s="146" t="s">
        <v>18</v>
      </c>
      <c r="V45" s="147"/>
      <c r="W45" s="147"/>
      <c r="X45" s="147"/>
      <c r="Y45" s="147"/>
      <c r="Z45" s="147"/>
      <c r="AA45" s="147"/>
      <c r="AB45" s="148"/>
      <c r="AC45" s="152" t="s">
        <v>19</v>
      </c>
      <c r="AD45" s="153"/>
      <c r="AE45" s="154"/>
      <c r="AF45" s="158" t="s">
        <v>20</v>
      </c>
      <c r="AG45" s="158" t="s">
        <v>21</v>
      </c>
      <c r="AH45" s="158" t="s">
        <v>22</v>
      </c>
      <c r="AI45" s="159"/>
      <c r="AJ45" s="159"/>
      <c r="AK45" s="149"/>
      <c r="AL45" s="150"/>
      <c r="AM45" s="150"/>
      <c r="AN45" s="151"/>
      <c r="AO45" s="181"/>
      <c r="AP45" s="181"/>
      <c r="AQ45" s="134"/>
      <c r="AR45" s="135"/>
    </row>
    <row r="46" spans="1:44" s="6" customFormat="1" ht="30" customHeight="1">
      <c r="A46" s="170"/>
      <c r="B46" s="173"/>
      <c r="C46" s="174"/>
      <c r="D46" s="174"/>
      <c r="E46" s="177"/>
      <c r="F46" s="159"/>
      <c r="G46" s="170"/>
      <c r="H46" s="183"/>
      <c r="I46" s="173"/>
      <c r="J46" s="185"/>
      <c r="K46" s="170"/>
      <c r="L46" s="183"/>
      <c r="M46" s="173"/>
      <c r="N46" s="159"/>
      <c r="O46" s="159"/>
      <c r="P46" s="188"/>
      <c r="Q46" s="191"/>
      <c r="R46" s="185"/>
      <c r="S46" s="159"/>
      <c r="T46" s="159"/>
      <c r="U46" s="149"/>
      <c r="V46" s="150"/>
      <c r="W46" s="150"/>
      <c r="X46" s="150"/>
      <c r="Y46" s="150"/>
      <c r="Z46" s="150"/>
      <c r="AA46" s="150"/>
      <c r="AB46" s="151"/>
      <c r="AC46" s="155"/>
      <c r="AD46" s="156"/>
      <c r="AE46" s="157"/>
      <c r="AF46" s="159"/>
      <c r="AG46" s="159"/>
      <c r="AH46" s="159"/>
      <c r="AI46" s="159"/>
      <c r="AJ46" s="159"/>
      <c r="AK46" s="161" t="s">
        <v>23</v>
      </c>
      <c r="AL46" s="161" t="s">
        <v>24</v>
      </c>
      <c r="AM46" s="144" t="s">
        <v>25</v>
      </c>
      <c r="AN46" s="161" t="s">
        <v>26</v>
      </c>
      <c r="AO46" s="181"/>
      <c r="AP46" s="181"/>
      <c r="AQ46" s="136" t="s">
        <v>23</v>
      </c>
      <c r="AR46" s="136" t="s">
        <v>115</v>
      </c>
    </row>
    <row r="47" spans="1:44" s="6" customFormat="1" ht="30" customHeight="1">
      <c r="A47" s="170"/>
      <c r="B47" s="173"/>
      <c r="C47" s="174"/>
      <c r="D47" s="174"/>
      <c r="E47" s="177"/>
      <c r="F47" s="159"/>
      <c r="G47" s="170"/>
      <c r="H47" s="183"/>
      <c r="I47" s="173"/>
      <c r="J47" s="185"/>
      <c r="K47" s="170"/>
      <c r="L47" s="183"/>
      <c r="M47" s="173"/>
      <c r="N47" s="159"/>
      <c r="O47" s="159"/>
      <c r="P47" s="188"/>
      <c r="Q47" s="191"/>
      <c r="R47" s="185"/>
      <c r="S47" s="159"/>
      <c r="T47" s="159"/>
      <c r="U47" s="167" t="s">
        <v>27</v>
      </c>
      <c r="V47" s="168"/>
      <c r="W47" s="168"/>
      <c r="X47" s="168"/>
      <c r="Y47" s="169"/>
      <c r="Z47" s="146" t="s">
        <v>26</v>
      </c>
      <c r="AA47" s="171"/>
      <c r="AB47" s="172"/>
      <c r="AC47" s="155"/>
      <c r="AD47" s="156"/>
      <c r="AE47" s="157"/>
      <c r="AF47" s="159"/>
      <c r="AG47" s="159"/>
      <c r="AH47" s="159"/>
      <c r="AI47" s="159"/>
      <c r="AJ47" s="159"/>
      <c r="AK47" s="162"/>
      <c r="AL47" s="162"/>
      <c r="AM47" s="162"/>
      <c r="AN47" s="162"/>
      <c r="AO47" s="181"/>
      <c r="AP47" s="181"/>
      <c r="AQ47" s="137"/>
      <c r="AR47" s="137"/>
    </row>
    <row r="48" spans="1:44" s="6" customFormat="1" ht="30" customHeight="1">
      <c r="A48" s="170"/>
      <c r="B48" s="173"/>
      <c r="C48" s="174"/>
      <c r="D48" s="174"/>
      <c r="E48" s="177"/>
      <c r="F48" s="159"/>
      <c r="G48" s="142"/>
      <c r="H48" s="144" t="s">
        <v>28</v>
      </c>
      <c r="I48" s="144" t="s">
        <v>29</v>
      </c>
      <c r="J48" s="185"/>
      <c r="K48" s="142"/>
      <c r="L48" s="144" t="s">
        <v>28</v>
      </c>
      <c r="M48" s="144" t="s">
        <v>29</v>
      </c>
      <c r="N48" s="159"/>
      <c r="O48" s="159"/>
      <c r="P48" s="188"/>
      <c r="Q48" s="191"/>
      <c r="R48" s="185"/>
      <c r="S48" s="159"/>
      <c r="T48" s="159"/>
      <c r="U48" s="144" t="s">
        <v>30</v>
      </c>
      <c r="V48" s="144" t="s">
        <v>31</v>
      </c>
      <c r="W48" s="144" t="s">
        <v>32</v>
      </c>
      <c r="X48" s="144" t="s">
        <v>33</v>
      </c>
      <c r="Y48" s="144" t="s">
        <v>34</v>
      </c>
      <c r="Z48" s="170"/>
      <c r="AA48" s="144" t="s">
        <v>28</v>
      </c>
      <c r="AB48" s="144" t="s">
        <v>29</v>
      </c>
      <c r="AC48" s="142"/>
      <c r="AD48" s="144" t="s">
        <v>28</v>
      </c>
      <c r="AE48" s="144" t="s">
        <v>29</v>
      </c>
      <c r="AF48" s="159"/>
      <c r="AG48" s="159"/>
      <c r="AH48" s="159"/>
      <c r="AI48" s="159"/>
      <c r="AJ48" s="159"/>
      <c r="AK48" s="162"/>
      <c r="AL48" s="162"/>
      <c r="AM48" s="162"/>
      <c r="AN48" s="162"/>
      <c r="AO48" s="181"/>
      <c r="AP48" s="181"/>
      <c r="AQ48" s="137"/>
      <c r="AR48" s="137"/>
    </row>
    <row r="49" spans="1:44" s="6" customFormat="1" ht="30" customHeight="1">
      <c r="A49" s="149"/>
      <c r="B49" s="151"/>
      <c r="C49" s="175"/>
      <c r="D49" s="175"/>
      <c r="E49" s="178"/>
      <c r="F49" s="160"/>
      <c r="G49" s="143"/>
      <c r="H49" s="145"/>
      <c r="I49" s="145"/>
      <c r="J49" s="186"/>
      <c r="K49" s="143"/>
      <c r="L49" s="145"/>
      <c r="M49" s="145"/>
      <c r="N49" s="160"/>
      <c r="O49" s="160"/>
      <c r="P49" s="189"/>
      <c r="Q49" s="192"/>
      <c r="R49" s="186"/>
      <c r="S49" s="160"/>
      <c r="T49" s="160"/>
      <c r="U49" s="145"/>
      <c r="V49" s="145"/>
      <c r="W49" s="145"/>
      <c r="X49" s="145"/>
      <c r="Y49" s="145"/>
      <c r="Z49" s="149"/>
      <c r="AA49" s="145"/>
      <c r="AB49" s="145"/>
      <c r="AC49" s="143"/>
      <c r="AD49" s="145"/>
      <c r="AE49" s="145"/>
      <c r="AF49" s="160"/>
      <c r="AG49" s="160"/>
      <c r="AH49" s="160"/>
      <c r="AI49" s="160"/>
      <c r="AJ49" s="160"/>
      <c r="AK49" s="145"/>
      <c r="AL49" s="145"/>
      <c r="AM49" s="145"/>
      <c r="AN49" s="145"/>
      <c r="AO49" s="182"/>
      <c r="AP49" s="182"/>
      <c r="AQ49" s="138"/>
      <c r="AR49" s="138"/>
    </row>
    <row r="50" spans="1:44" s="4" customFormat="1" ht="30" customHeight="1">
      <c r="A50" s="193"/>
      <c r="B50" s="194"/>
      <c r="C50" s="92"/>
      <c r="D50" s="93"/>
      <c r="E50" s="93"/>
      <c r="F50" s="94"/>
      <c r="G50" s="94"/>
      <c r="H50" s="94"/>
      <c r="I50" s="94"/>
      <c r="J50" s="93"/>
      <c r="K50" s="94"/>
      <c r="L50" s="94"/>
      <c r="M50" s="94"/>
      <c r="N50" s="94"/>
      <c r="O50" s="94"/>
      <c r="P50" s="108"/>
      <c r="Q50" s="94"/>
      <c r="R50" s="93"/>
      <c r="S50" s="95"/>
      <c r="T50" s="101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102"/>
      <c r="AP50" s="102"/>
    </row>
    <row r="51" spans="1:44" s="4" customFormat="1" ht="30" customHeight="1">
      <c r="A51" s="165" t="s">
        <v>61</v>
      </c>
      <c r="B51" s="166"/>
      <c r="C51" s="71">
        <f>SUM(C52)</f>
        <v>10110</v>
      </c>
      <c r="D51" s="72">
        <f t="shared" ref="D51:AN51" si="19">SUM(D52)</f>
        <v>6546</v>
      </c>
      <c r="E51" s="73">
        <f t="shared" si="2"/>
        <v>64.747774480712167</v>
      </c>
      <c r="F51" s="74">
        <f t="shared" si="19"/>
        <v>6438</v>
      </c>
      <c r="G51" s="74">
        <f t="shared" si="19"/>
        <v>108</v>
      </c>
      <c r="H51" s="74">
        <f t="shared" si="19"/>
        <v>54</v>
      </c>
      <c r="I51" s="74">
        <f t="shared" si="19"/>
        <v>5</v>
      </c>
      <c r="J51" s="75">
        <f t="shared" si="11"/>
        <v>1.6498625114573784</v>
      </c>
      <c r="K51" s="74">
        <f t="shared" si="19"/>
        <v>104</v>
      </c>
      <c r="L51" s="74">
        <f t="shared" si="19"/>
        <v>52</v>
      </c>
      <c r="M51" s="74">
        <f t="shared" si="19"/>
        <v>5</v>
      </c>
      <c r="N51" s="74">
        <f t="shared" si="19"/>
        <v>1121</v>
      </c>
      <c r="O51" s="74">
        <f t="shared" si="19"/>
        <v>17</v>
      </c>
      <c r="P51" s="73">
        <f t="shared" si="4"/>
        <v>1.5165031222123104</v>
      </c>
      <c r="Q51" s="74">
        <f t="shared" si="19"/>
        <v>0</v>
      </c>
      <c r="R51" s="75">
        <f t="shared" si="5"/>
        <v>0</v>
      </c>
      <c r="S51" s="76">
        <f t="shared" si="19"/>
        <v>0</v>
      </c>
      <c r="T51" s="87">
        <f t="shared" si="19"/>
        <v>37</v>
      </c>
      <c r="U51" s="74">
        <f t="shared" si="19"/>
        <v>0</v>
      </c>
      <c r="V51" s="74">
        <f t="shared" si="19"/>
        <v>0</v>
      </c>
      <c r="W51" s="74">
        <f t="shared" si="19"/>
        <v>1</v>
      </c>
      <c r="X51" s="74">
        <f t="shared" si="19"/>
        <v>1</v>
      </c>
      <c r="Y51" s="74">
        <f t="shared" si="19"/>
        <v>0</v>
      </c>
      <c r="Z51" s="74">
        <f t="shared" si="19"/>
        <v>2</v>
      </c>
      <c r="AA51" s="74">
        <f t="shared" si="19"/>
        <v>2</v>
      </c>
      <c r="AB51" s="74">
        <f t="shared" si="19"/>
        <v>0</v>
      </c>
      <c r="AC51" s="74">
        <f t="shared" si="19"/>
        <v>13</v>
      </c>
      <c r="AD51" s="74">
        <f t="shared" si="19"/>
        <v>6</v>
      </c>
      <c r="AE51" s="74">
        <f t="shared" si="19"/>
        <v>3</v>
      </c>
      <c r="AF51" s="74">
        <f t="shared" si="19"/>
        <v>1</v>
      </c>
      <c r="AG51" s="74">
        <f t="shared" si="19"/>
        <v>1</v>
      </c>
      <c r="AH51" s="74">
        <f t="shared" si="19"/>
        <v>48</v>
      </c>
      <c r="AI51" s="74">
        <f t="shared" si="19"/>
        <v>4</v>
      </c>
      <c r="AJ51" s="74">
        <f t="shared" si="19"/>
        <v>2</v>
      </c>
      <c r="AK51" s="74">
        <f t="shared" si="19"/>
        <v>1</v>
      </c>
      <c r="AL51" s="74">
        <f t="shared" si="19"/>
        <v>0</v>
      </c>
      <c r="AM51" s="74">
        <f t="shared" si="19"/>
        <v>1</v>
      </c>
      <c r="AN51" s="74">
        <f t="shared" si="19"/>
        <v>2</v>
      </c>
      <c r="AO51" s="88">
        <f>AN51/D51*100000</f>
        <v>30.553009471432937</v>
      </c>
      <c r="AP51" s="88">
        <f>AG51/D51*100000</f>
        <v>15.276504735716468</v>
      </c>
      <c r="AQ51" s="122">
        <f>K51/G51%</f>
        <v>96.296296296296291</v>
      </c>
      <c r="AR51" s="123" t="s">
        <v>116</v>
      </c>
    </row>
    <row r="52" spans="1:44" s="4" customFormat="1" ht="30" customHeight="1">
      <c r="A52" s="163" t="s">
        <v>62</v>
      </c>
      <c r="B52" s="164"/>
      <c r="C52" s="77">
        <v>10110</v>
      </c>
      <c r="D52" s="78">
        <v>6546</v>
      </c>
      <c r="E52" s="81">
        <f t="shared" si="2"/>
        <v>64.747774480712167</v>
      </c>
      <c r="F52" s="79">
        <v>6438</v>
      </c>
      <c r="G52" s="79">
        <v>108</v>
      </c>
      <c r="H52" s="79">
        <v>54</v>
      </c>
      <c r="I52" s="79">
        <v>5</v>
      </c>
      <c r="J52" s="82">
        <f t="shared" si="11"/>
        <v>1.6498625114573784</v>
      </c>
      <c r="K52" s="79">
        <v>104</v>
      </c>
      <c r="L52" s="79">
        <v>52</v>
      </c>
      <c r="M52" s="79">
        <v>5</v>
      </c>
      <c r="N52" s="79">
        <v>1121</v>
      </c>
      <c r="O52" s="79">
        <v>17</v>
      </c>
      <c r="P52" s="81">
        <f t="shared" si="4"/>
        <v>1.5165031222123104</v>
      </c>
      <c r="Q52" s="83">
        <v>0</v>
      </c>
      <c r="R52" s="82">
        <f t="shared" si="5"/>
        <v>0</v>
      </c>
      <c r="S52" s="85">
        <v>0</v>
      </c>
      <c r="T52" s="89">
        <v>37</v>
      </c>
      <c r="U52" s="79">
        <v>0</v>
      </c>
      <c r="V52" s="79">
        <v>0</v>
      </c>
      <c r="W52" s="79">
        <v>1</v>
      </c>
      <c r="X52" s="79">
        <v>1</v>
      </c>
      <c r="Y52" s="79">
        <v>0</v>
      </c>
      <c r="Z52" s="79">
        <v>2</v>
      </c>
      <c r="AA52" s="79">
        <v>2</v>
      </c>
      <c r="AB52" s="79">
        <v>0</v>
      </c>
      <c r="AC52" s="79">
        <v>13</v>
      </c>
      <c r="AD52" s="79">
        <v>6</v>
      </c>
      <c r="AE52" s="79">
        <v>3</v>
      </c>
      <c r="AF52" s="79">
        <v>1</v>
      </c>
      <c r="AG52" s="79">
        <v>1</v>
      </c>
      <c r="AH52" s="79">
        <v>48</v>
      </c>
      <c r="AI52" s="79">
        <v>4</v>
      </c>
      <c r="AJ52" s="79">
        <v>2</v>
      </c>
      <c r="AK52" s="79">
        <v>1</v>
      </c>
      <c r="AL52" s="79">
        <v>0</v>
      </c>
      <c r="AM52" s="79">
        <v>1</v>
      </c>
      <c r="AN52" s="79">
        <v>2</v>
      </c>
      <c r="AO52" s="91">
        <f>AN52/D52*100000</f>
        <v>30.553009471432937</v>
      </c>
      <c r="AP52" s="91">
        <f>AG52/D52*100000</f>
        <v>15.276504735716468</v>
      </c>
      <c r="AQ52" s="124">
        <f t="shared" ref="AQ52:AQ77" si="20">K52/G52%</f>
        <v>96.296296296296291</v>
      </c>
      <c r="AR52" s="125" t="s">
        <v>116</v>
      </c>
    </row>
    <row r="53" spans="1:44" s="4" customFormat="1" ht="30" customHeight="1">
      <c r="A53" s="163"/>
      <c r="B53" s="164"/>
      <c r="C53" s="77"/>
      <c r="D53" s="78"/>
      <c r="E53" s="78"/>
      <c r="F53" s="79"/>
      <c r="G53" s="79"/>
      <c r="H53" s="79"/>
      <c r="I53" s="79"/>
      <c r="J53" s="78"/>
      <c r="K53" s="79"/>
      <c r="L53" s="79"/>
      <c r="M53" s="79"/>
      <c r="N53" s="79"/>
      <c r="O53" s="79"/>
      <c r="P53" s="107"/>
      <c r="Q53" s="79"/>
      <c r="R53" s="78"/>
      <c r="S53" s="80"/>
      <c r="T53" s="8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90"/>
      <c r="AP53" s="90"/>
      <c r="AQ53" s="124"/>
      <c r="AR53" s="125"/>
    </row>
    <row r="54" spans="1:44" s="4" customFormat="1" ht="30" customHeight="1">
      <c r="A54" s="165" t="s">
        <v>63</v>
      </c>
      <c r="B54" s="166"/>
      <c r="C54" s="71">
        <f>SUM(C55:C56)</f>
        <v>18109</v>
      </c>
      <c r="D54" s="72">
        <f t="shared" ref="D54:AN54" si="21">SUM(D55:D56)</f>
        <v>8663</v>
      </c>
      <c r="E54" s="73">
        <f t="shared" si="2"/>
        <v>47.838091556684518</v>
      </c>
      <c r="F54" s="74">
        <f t="shared" si="21"/>
        <v>8400</v>
      </c>
      <c r="G54" s="74">
        <f t="shared" si="21"/>
        <v>263</v>
      </c>
      <c r="H54" s="74">
        <f t="shared" si="21"/>
        <v>156</v>
      </c>
      <c r="I54" s="74">
        <f t="shared" si="21"/>
        <v>11</v>
      </c>
      <c r="J54" s="75">
        <f t="shared" si="11"/>
        <v>3.0358998037631304</v>
      </c>
      <c r="K54" s="74">
        <f t="shared" si="21"/>
        <v>237</v>
      </c>
      <c r="L54" s="74">
        <f t="shared" si="21"/>
        <v>144</v>
      </c>
      <c r="M54" s="74">
        <f t="shared" si="21"/>
        <v>9</v>
      </c>
      <c r="N54" s="74">
        <f t="shared" si="21"/>
        <v>1439</v>
      </c>
      <c r="O54" s="74">
        <f t="shared" si="21"/>
        <v>120</v>
      </c>
      <c r="P54" s="73">
        <f t="shared" si="4"/>
        <v>8.3391243919388458</v>
      </c>
      <c r="Q54" s="74">
        <f t="shared" si="21"/>
        <v>0</v>
      </c>
      <c r="R54" s="75">
        <f t="shared" si="5"/>
        <v>0</v>
      </c>
      <c r="S54" s="76">
        <f t="shared" si="21"/>
        <v>0</v>
      </c>
      <c r="T54" s="87">
        <f t="shared" si="21"/>
        <v>101</v>
      </c>
      <c r="U54" s="74">
        <f t="shared" si="21"/>
        <v>0</v>
      </c>
      <c r="V54" s="74">
        <f t="shared" si="21"/>
        <v>6</v>
      </c>
      <c r="W54" s="74">
        <f t="shared" si="21"/>
        <v>0</v>
      </c>
      <c r="X54" s="74">
        <f t="shared" si="21"/>
        <v>1</v>
      </c>
      <c r="Y54" s="74">
        <f t="shared" si="21"/>
        <v>1</v>
      </c>
      <c r="Z54" s="74">
        <f t="shared" si="21"/>
        <v>8</v>
      </c>
      <c r="AA54" s="74">
        <f t="shared" si="21"/>
        <v>5</v>
      </c>
      <c r="AB54" s="74">
        <f t="shared" si="21"/>
        <v>3</v>
      </c>
      <c r="AC54" s="74">
        <f t="shared" si="21"/>
        <v>14</v>
      </c>
      <c r="AD54" s="74">
        <f t="shared" si="21"/>
        <v>10</v>
      </c>
      <c r="AE54" s="74">
        <f t="shared" si="21"/>
        <v>1</v>
      </c>
      <c r="AF54" s="74">
        <f t="shared" si="21"/>
        <v>1</v>
      </c>
      <c r="AG54" s="74">
        <f t="shared" si="21"/>
        <v>0</v>
      </c>
      <c r="AH54" s="74">
        <f t="shared" si="21"/>
        <v>111</v>
      </c>
      <c r="AI54" s="74">
        <f t="shared" si="21"/>
        <v>26</v>
      </c>
      <c r="AJ54" s="74">
        <f t="shared" si="21"/>
        <v>2</v>
      </c>
      <c r="AK54" s="74">
        <f t="shared" si="21"/>
        <v>8</v>
      </c>
      <c r="AL54" s="74">
        <f t="shared" si="21"/>
        <v>0</v>
      </c>
      <c r="AM54" s="74">
        <f t="shared" si="21"/>
        <v>0</v>
      </c>
      <c r="AN54" s="74">
        <f t="shared" si="21"/>
        <v>8</v>
      </c>
      <c r="AO54" s="88">
        <f>AN54/D54*100000</f>
        <v>92.346762091654156</v>
      </c>
      <c r="AP54" s="88">
        <f>AG54/D54*100000</f>
        <v>0</v>
      </c>
      <c r="AQ54" s="122">
        <f t="shared" si="20"/>
        <v>90.114068441064646</v>
      </c>
      <c r="AR54" s="123" t="s">
        <v>116</v>
      </c>
    </row>
    <row r="55" spans="1:44" s="4" customFormat="1" ht="30" customHeight="1">
      <c r="A55" s="163" t="s">
        <v>64</v>
      </c>
      <c r="B55" s="164"/>
      <c r="C55" s="77">
        <v>15678</v>
      </c>
      <c r="D55" s="78">
        <v>7318</v>
      </c>
      <c r="E55" s="81">
        <f t="shared" si="2"/>
        <v>46.676872050006381</v>
      </c>
      <c r="F55" s="79">
        <v>7102</v>
      </c>
      <c r="G55" s="79">
        <v>216</v>
      </c>
      <c r="H55" s="79">
        <v>127</v>
      </c>
      <c r="I55" s="79">
        <v>11</v>
      </c>
      <c r="J55" s="82">
        <f t="shared" si="11"/>
        <v>2.9516261273572013</v>
      </c>
      <c r="K55" s="79">
        <v>191</v>
      </c>
      <c r="L55" s="79">
        <v>116</v>
      </c>
      <c r="M55" s="79">
        <v>9</v>
      </c>
      <c r="N55" s="79">
        <v>1318</v>
      </c>
      <c r="O55" s="79">
        <v>99</v>
      </c>
      <c r="P55" s="81">
        <f t="shared" si="4"/>
        <v>7.5113808801213962</v>
      </c>
      <c r="Q55" s="83">
        <v>0</v>
      </c>
      <c r="R55" s="82">
        <f t="shared" si="5"/>
        <v>0</v>
      </c>
      <c r="S55" s="85">
        <v>0</v>
      </c>
      <c r="T55" s="89">
        <v>82</v>
      </c>
      <c r="U55" s="79">
        <v>0</v>
      </c>
      <c r="V55" s="79">
        <v>6</v>
      </c>
      <c r="W55" s="79">
        <v>0</v>
      </c>
      <c r="X55" s="79">
        <v>1</v>
      </c>
      <c r="Y55" s="79">
        <v>1</v>
      </c>
      <c r="Z55" s="79">
        <v>8</v>
      </c>
      <c r="AA55" s="79">
        <v>5</v>
      </c>
      <c r="AB55" s="79">
        <v>3</v>
      </c>
      <c r="AC55" s="79">
        <v>11</v>
      </c>
      <c r="AD55" s="79">
        <v>8</v>
      </c>
      <c r="AE55" s="79">
        <v>1</v>
      </c>
      <c r="AF55" s="79">
        <v>1</v>
      </c>
      <c r="AG55" s="79">
        <v>0</v>
      </c>
      <c r="AH55" s="79">
        <v>89</v>
      </c>
      <c r="AI55" s="79">
        <v>25</v>
      </c>
      <c r="AJ55" s="79">
        <v>0</v>
      </c>
      <c r="AK55" s="79">
        <v>8</v>
      </c>
      <c r="AL55" s="79">
        <v>0</v>
      </c>
      <c r="AM55" s="79">
        <v>0</v>
      </c>
      <c r="AN55" s="79">
        <v>8</v>
      </c>
      <c r="AO55" s="91">
        <f>AN55/D55*100000</f>
        <v>109.31948619841486</v>
      </c>
      <c r="AP55" s="91">
        <f>AG55/D55*100000</f>
        <v>0</v>
      </c>
      <c r="AQ55" s="124">
        <f t="shared" si="20"/>
        <v>88.425925925925924</v>
      </c>
      <c r="AR55" s="125" t="s">
        <v>116</v>
      </c>
    </row>
    <row r="56" spans="1:44" s="4" customFormat="1" ht="30" customHeight="1">
      <c r="A56" s="163" t="s">
        <v>65</v>
      </c>
      <c r="B56" s="164"/>
      <c r="C56" s="77">
        <v>2431</v>
      </c>
      <c r="D56" s="78">
        <v>1345</v>
      </c>
      <c r="E56" s="81">
        <f t="shared" si="2"/>
        <v>55.32702591526121</v>
      </c>
      <c r="F56" s="79">
        <v>1298</v>
      </c>
      <c r="G56" s="79">
        <v>47</v>
      </c>
      <c r="H56" s="79">
        <v>29</v>
      </c>
      <c r="I56" s="79">
        <v>0</v>
      </c>
      <c r="J56" s="82">
        <f t="shared" si="11"/>
        <v>3.494423791821561</v>
      </c>
      <c r="K56" s="79">
        <v>46</v>
      </c>
      <c r="L56" s="79">
        <v>28</v>
      </c>
      <c r="M56" s="79">
        <v>0</v>
      </c>
      <c r="N56" s="79">
        <v>121</v>
      </c>
      <c r="O56" s="79">
        <v>21</v>
      </c>
      <c r="P56" s="81">
        <f t="shared" si="4"/>
        <v>17.355371900826448</v>
      </c>
      <c r="Q56" s="83">
        <v>0</v>
      </c>
      <c r="R56" s="82">
        <f t="shared" si="5"/>
        <v>0</v>
      </c>
      <c r="S56" s="85">
        <v>0</v>
      </c>
      <c r="T56" s="89">
        <v>19</v>
      </c>
      <c r="U56" s="79">
        <v>0</v>
      </c>
      <c r="V56" s="79">
        <v>0</v>
      </c>
      <c r="W56" s="79">
        <v>0</v>
      </c>
      <c r="X56" s="79">
        <v>0</v>
      </c>
      <c r="Y56" s="79">
        <v>0</v>
      </c>
      <c r="Z56" s="79">
        <v>0</v>
      </c>
      <c r="AA56" s="79">
        <v>0</v>
      </c>
      <c r="AB56" s="79">
        <v>0</v>
      </c>
      <c r="AC56" s="79">
        <v>3</v>
      </c>
      <c r="AD56" s="79">
        <v>2</v>
      </c>
      <c r="AE56" s="79">
        <v>0</v>
      </c>
      <c r="AF56" s="79">
        <v>0</v>
      </c>
      <c r="AG56" s="79">
        <v>0</v>
      </c>
      <c r="AH56" s="79">
        <v>22</v>
      </c>
      <c r="AI56" s="79">
        <v>1</v>
      </c>
      <c r="AJ56" s="79">
        <v>2</v>
      </c>
      <c r="AK56" s="79">
        <v>0</v>
      </c>
      <c r="AL56" s="79">
        <v>0</v>
      </c>
      <c r="AM56" s="79">
        <v>0</v>
      </c>
      <c r="AN56" s="79">
        <v>0</v>
      </c>
      <c r="AO56" s="91">
        <f>AN56/D56*100000</f>
        <v>0</v>
      </c>
      <c r="AP56" s="91">
        <f>AG56/D56*100000</f>
        <v>0</v>
      </c>
      <c r="AQ56" s="124">
        <f t="shared" si="20"/>
        <v>97.872340425531917</v>
      </c>
      <c r="AR56" s="125" t="s">
        <v>116</v>
      </c>
    </row>
    <row r="57" spans="1:44" s="4" customFormat="1" ht="30" customHeight="1">
      <c r="A57" s="163"/>
      <c r="B57" s="164"/>
      <c r="C57" s="77"/>
      <c r="D57" s="78"/>
      <c r="E57" s="78"/>
      <c r="F57" s="79"/>
      <c r="G57" s="79"/>
      <c r="H57" s="79"/>
      <c r="I57" s="79"/>
      <c r="J57" s="78"/>
      <c r="K57" s="79"/>
      <c r="L57" s="79"/>
      <c r="M57" s="79"/>
      <c r="N57" s="79"/>
      <c r="O57" s="79"/>
      <c r="P57" s="107"/>
      <c r="Q57" s="79"/>
      <c r="R57" s="78"/>
      <c r="S57" s="80"/>
      <c r="T57" s="8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90"/>
      <c r="AP57" s="90"/>
      <c r="AQ57" s="124"/>
      <c r="AR57" s="125"/>
    </row>
    <row r="58" spans="1:44" s="4" customFormat="1" ht="30" customHeight="1">
      <c r="A58" s="165" t="s">
        <v>66</v>
      </c>
      <c r="B58" s="166"/>
      <c r="C58" s="71">
        <f>SUM(C59:C60)</f>
        <v>22874</v>
      </c>
      <c r="D58" s="72">
        <f t="shared" ref="D58:AN58" si="22">SUM(D59:D60)</f>
        <v>9734</v>
      </c>
      <c r="E58" s="73">
        <f t="shared" si="2"/>
        <v>42.554865786482473</v>
      </c>
      <c r="F58" s="74">
        <f t="shared" si="22"/>
        <v>9465</v>
      </c>
      <c r="G58" s="74">
        <f t="shared" si="22"/>
        <v>269</v>
      </c>
      <c r="H58" s="74">
        <f t="shared" si="22"/>
        <v>212</v>
      </c>
      <c r="I58" s="74">
        <f t="shared" si="22"/>
        <v>3</v>
      </c>
      <c r="J58" s="75">
        <f t="shared" si="11"/>
        <v>2.7635093486747482</v>
      </c>
      <c r="K58" s="74">
        <f t="shared" si="22"/>
        <v>252</v>
      </c>
      <c r="L58" s="74">
        <f t="shared" si="22"/>
        <v>199</v>
      </c>
      <c r="M58" s="74">
        <f t="shared" si="22"/>
        <v>3</v>
      </c>
      <c r="N58" s="74">
        <f t="shared" si="22"/>
        <v>1669</v>
      </c>
      <c r="O58" s="74">
        <f t="shared" si="22"/>
        <v>278</v>
      </c>
      <c r="P58" s="73">
        <f t="shared" si="4"/>
        <v>16.65668064709407</v>
      </c>
      <c r="Q58" s="74">
        <f t="shared" si="22"/>
        <v>0</v>
      </c>
      <c r="R58" s="75">
        <f t="shared" si="5"/>
        <v>0</v>
      </c>
      <c r="S58" s="76">
        <f t="shared" si="22"/>
        <v>0</v>
      </c>
      <c r="T58" s="87">
        <f t="shared" si="22"/>
        <v>115</v>
      </c>
      <c r="U58" s="74">
        <f t="shared" si="22"/>
        <v>0</v>
      </c>
      <c r="V58" s="74">
        <f t="shared" si="22"/>
        <v>0</v>
      </c>
      <c r="W58" s="74">
        <f t="shared" si="22"/>
        <v>0</v>
      </c>
      <c r="X58" s="74">
        <f t="shared" si="22"/>
        <v>0</v>
      </c>
      <c r="Y58" s="74">
        <f t="shared" si="22"/>
        <v>1</v>
      </c>
      <c r="Z58" s="74">
        <f t="shared" si="22"/>
        <v>1</v>
      </c>
      <c r="AA58" s="74">
        <f t="shared" si="22"/>
        <v>1</v>
      </c>
      <c r="AB58" s="74">
        <f t="shared" si="22"/>
        <v>0</v>
      </c>
      <c r="AC58" s="74">
        <f t="shared" si="22"/>
        <v>16</v>
      </c>
      <c r="AD58" s="74">
        <f t="shared" si="22"/>
        <v>12</v>
      </c>
      <c r="AE58" s="74">
        <f t="shared" si="22"/>
        <v>1</v>
      </c>
      <c r="AF58" s="74">
        <f t="shared" si="22"/>
        <v>0</v>
      </c>
      <c r="AG58" s="74">
        <f t="shared" si="22"/>
        <v>0</v>
      </c>
      <c r="AH58" s="74">
        <f t="shared" si="22"/>
        <v>120</v>
      </c>
      <c r="AI58" s="74">
        <f t="shared" si="22"/>
        <v>17</v>
      </c>
      <c r="AJ58" s="74">
        <f t="shared" si="22"/>
        <v>0</v>
      </c>
      <c r="AK58" s="74">
        <f t="shared" si="22"/>
        <v>1</v>
      </c>
      <c r="AL58" s="74">
        <f t="shared" si="22"/>
        <v>0</v>
      </c>
      <c r="AM58" s="74">
        <f t="shared" si="22"/>
        <v>0</v>
      </c>
      <c r="AN58" s="74">
        <f t="shared" si="22"/>
        <v>1</v>
      </c>
      <c r="AO58" s="88">
        <f>AN58/D58*100000</f>
        <v>10.273268954181221</v>
      </c>
      <c r="AP58" s="88">
        <f>AG58/D58*100000</f>
        <v>0</v>
      </c>
      <c r="AQ58" s="122">
        <f t="shared" si="20"/>
        <v>93.680297397769522</v>
      </c>
      <c r="AR58" s="123" t="s">
        <v>116</v>
      </c>
    </row>
    <row r="59" spans="1:44" s="4" customFormat="1" ht="30" customHeight="1">
      <c r="A59" s="163" t="s">
        <v>67</v>
      </c>
      <c r="B59" s="164"/>
      <c r="C59" s="77">
        <v>19100</v>
      </c>
      <c r="D59" s="78">
        <v>8075</v>
      </c>
      <c r="E59" s="81">
        <f t="shared" si="2"/>
        <v>42.277486910994767</v>
      </c>
      <c r="F59" s="79">
        <v>7873</v>
      </c>
      <c r="G59" s="79">
        <v>202</v>
      </c>
      <c r="H59" s="79">
        <v>151</v>
      </c>
      <c r="I59" s="79">
        <v>2</v>
      </c>
      <c r="J59" s="82">
        <f t="shared" si="11"/>
        <v>2.5015479876160991</v>
      </c>
      <c r="K59" s="79">
        <v>192</v>
      </c>
      <c r="L59" s="79">
        <v>144</v>
      </c>
      <c r="M59" s="79">
        <v>2</v>
      </c>
      <c r="N59" s="79">
        <v>1404</v>
      </c>
      <c r="O59" s="79">
        <v>214</v>
      </c>
      <c r="P59" s="81">
        <f t="shared" si="4"/>
        <v>15.242165242165242</v>
      </c>
      <c r="Q59" s="83">
        <v>0</v>
      </c>
      <c r="R59" s="82">
        <f t="shared" si="5"/>
        <v>0</v>
      </c>
      <c r="S59" s="85">
        <v>0</v>
      </c>
      <c r="T59" s="89">
        <v>84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13</v>
      </c>
      <c r="AD59" s="79">
        <v>9</v>
      </c>
      <c r="AE59" s="79">
        <v>1</v>
      </c>
      <c r="AF59" s="79">
        <v>0</v>
      </c>
      <c r="AG59" s="79">
        <v>0</v>
      </c>
      <c r="AH59" s="79">
        <v>95</v>
      </c>
      <c r="AI59" s="79">
        <v>10</v>
      </c>
      <c r="AJ59" s="79">
        <v>0</v>
      </c>
      <c r="AK59" s="79">
        <v>0</v>
      </c>
      <c r="AL59" s="79">
        <v>0</v>
      </c>
      <c r="AM59" s="79">
        <v>0</v>
      </c>
      <c r="AN59" s="79">
        <v>0</v>
      </c>
      <c r="AO59" s="91">
        <f>AN59/D59*100000</f>
        <v>0</v>
      </c>
      <c r="AP59" s="91">
        <f>AG59/D59*100000</f>
        <v>0</v>
      </c>
      <c r="AQ59" s="124">
        <f t="shared" si="20"/>
        <v>95.049504950495049</v>
      </c>
      <c r="AR59" s="125" t="s">
        <v>116</v>
      </c>
    </row>
    <row r="60" spans="1:44" s="4" customFormat="1" ht="30" customHeight="1">
      <c r="A60" s="163" t="s">
        <v>68</v>
      </c>
      <c r="B60" s="164"/>
      <c r="C60" s="77">
        <v>3774</v>
      </c>
      <c r="D60" s="78">
        <v>1659</v>
      </c>
      <c r="E60" s="81">
        <f t="shared" si="2"/>
        <v>43.95866454689984</v>
      </c>
      <c r="F60" s="79">
        <v>1592</v>
      </c>
      <c r="G60" s="79">
        <v>67</v>
      </c>
      <c r="H60" s="79">
        <v>61</v>
      </c>
      <c r="I60" s="79">
        <v>1</v>
      </c>
      <c r="J60" s="82">
        <f t="shared" si="11"/>
        <v>4.0385774562989756</v>
      </c>
      <c r="K60" s="79">
        <v>60</v>
      </c>
      <c r="L60" s="79">
        <v>55</v>
      </c>
      <c r="M60" s="79">
        <v>1</v>
      </c>
      <c r="N60" s="79">
        <v>265</v>
      </c>
      <c r="O60" s="79">
        <v>64</v>
      </c>
      <c r="P60" s="81">
        <f t="shared" si="4"/>
        <v>24.150943396226417</v>
      </c>
      <c r="Q60" s="83">
        <v>0</v>
      </c>
      <c r="R60" s="82">
        <f t="shared" si="5"/>
        <v>0</v>
      </c>
      <c r="S60" s="85">
        <v>0</v>
      </c>
      <c r="T60" s="89">
        <v>31</v>
      </c>
      <c r="U60" s="79">
        <v>0</v>
      </c>
      <c r="V60" s="79">
        <v>0</v>
      </c>
      <c r="W60" s="79">
        <v>0</v>
      </c>
      <c r="X60" s="79">
        <v>0</v>
      </c>
      <c r="Y60" s="79">
        <v>1</v>
      </c>
      <c r="Z60" s="79">
        <v>1</v>
      </c>
      <c r="AA60" s="79">
        <v>1</v>
      </c>
      <c r="AB60" s="79">
        <v>0</v>
      </c>
      <c r="AC60" s="79">
        <v>3</v>
      </c>
      <c r="AD60" s="79">
        <v>3</v>
      </c>
      <c r="AE60" s="79">
        <v>0</v>
      </c>
      <c r="AF60" s="79">
        <v>0</v>
      </c>
      <c r="AG60" s="79">
        <v>0</v>
      </c>
      <c r="AH60" s="79">
        <v>25</v>
      </c>
      <c r="AI60" s="79">
        <v>7</v>
      </c>
      <c r="AJ60" s="79">
        <v>0</v>
      </c>
      <c r="AK60" s="79">
        <v>1</v>
      </c>
      <c r="AL60" s="79">
        <v>0</v>
      </c>
      <c r="AM60" s="79">
        <v>0</v>
      </c>
      <c r="AN60" s="79">
        <v>1</v>
      </c>
      <c r="AO60" s="91">
        <f>AN60/D60*100000</f>
        <v>60.277275467148883</v>
      </c>
      <c r="AP60" s="91">
        <f>AG60/D60*100000</f>
        <v>0</v>
      </c>
      <c r="AQ60" s="124">
        <f t="shared" si="20"/>
        <v>89.552238805970148</v>
      </c>
      <c r="AR60" s="125" t="s">
        <v>116</v>
      </c>
    </row>
    <row r="61" spans="1:44" s="4" customFormat="1" ht="30" customHeight="1">
      <c r="A61" s="163"/>
      <c r="B61" s="164"/>
      <c r="C61" s="77"/>
      <c r="D61" s="78"/>
      <c r="E61" s="78"/>
      <c r="F61" s="79"/>
      <c r="G61" s="79"/>
      <c r="H61" s="79"/>
      <c r="I61" s="79"/>
      <c r="J61" s="78"/>
      <c r="K61" s="79"/>
      <c r="L61" s="79"/>
      <c r="M61" s="79"/>
      <c r="N61" s="79"/>
      <c r="O61" s="79"/>
      <c r="P61" s="107"/>
      <c r="Q61" s="79"/>
      <c r="R61" s="78"/>
      <c r="S61" s="80"/>
      <c r="T61" s="8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90"/>
      <c r="AP61" s="90"/>
      <c r="AQ61" s="124"/>
      <c r="AR61" s="125"/>
    </row>
    <row r="62" spans="1:44" s="4" customFormat="1" ht="30" customHeight="1">
      <c r="A62" s="165" t="s">
        <v>69</v>
      </c>
      <c r="B62" s="166"/>
      <c r="C62" s="71">
        <f>SUM(C63:C64)</f>
        <v>31147</v>
      </c>
      <c r="D62" s="72">
        <f t="shared" ref="D62:AN62" si="23">SUM(D63:D64)</f>
        <v>14276</v>
      </c>
      <c r="E62" s="73">
        <f t="shared" si="2"/>
        <v>45.834269753106241</v>
      </c>
      <c r="F62" s="74">
        <f t="shared" si="23"/>
        <v>13902</v>
      </c>
      <c r="G62" s="74">
        <f t="shared" si="23"/>
        <v>374</v>
      </c>
      <c r="H62" s="74">
        <f t="shared" si="23"/>
        <v>211</v>
      </c>
      <c r="I62" s="74">
        <f t="shared" si="23"/>
        <v>17</v>
      </c>
      <c r="J62" s="75">
        <f t="shared" si="11"/>
        <v>2.6197814513869435</v>
      </c>
      <c r="K62" s="74">
        <f t="shared" si="23"/>
        <v>344</v>
      </c>
      <c r="L62" s="74">
        <f t="shared" si="23"/>
        <v>200</v>
      </c>
      <c r="M62" s="74">
        <f t="shared" si="23"/>
        <v>16</v>
      </c>
      <c r="N62" s="74">
        <f t="shared" si="23"/>
        <v>1367</v>
      </c>
      <c r="O62" s="74">
        <f t="shared" si="23"/>
        <v>227</v>
      </c>
      <c r="P62" s="73">
        <f t="shared" si="4"/>
        <v>16.605705925384054</v>
      </c>
      <c r="Q62" s="74">
        <f t="shared" si="23"/>
        <v>0</v>
      </c>
      <c r="R62" s="75">
        <f t="shared" si="5"/>
        <v>0</v>
      </c>
      <c r="S62" s="76">
        <f t="shared" si="23"/>
        <v>0</v>
      </c>
      <c r="T62" s="87">
        <f t="shared" si="23"/>
        <v>114</v>
      </c>
      <c r="U62" s="74">
        <f t="shared" si="23"/>
        <v>0</v>
      </c>
      <c r="V62" s="74">
        <f t="shared" si="23"/>
        <v>11</v>
      </c>
      <c r="W62" s="74">
        <f t="shared" si="23"/>
        <v>3</v>
      </c>
      <c r="X62" s="74">
        <f t="shared" si="23"/>
        <v>1</v>
      </c>
      <c r="Y62" s="74">
        <f t="shared" si="23"/>
        <v>2</v>
      </c>
      <c r="Z62" s="74">
        <f t="shared" si="23"/>
        <v>17</v>
      </c>
      <c r="AA62" s="74">
        <f t="shared" si="23"/>
        <v>11</v>
      </c>
      <c r="AB62" s="74">
        <f t="shared" si="23"/>
        <v>3</v>
      </c>
      <c r="AC62" s="74">
        <f t="shared" si="23"/>
        <v>6</v>
      </c>
      <c r="AD62" s="74">
        <f t="shared" si="23"/>
        <v>5</v>
      </c>
      <c r="AE62" s="74">
        <f t="shared" si="23"/>
        <v>1</v>
      </c>
      <c r="AF62" s="74">
        <f t="shared" si="23"/>
        <v>2</v>
      </c>
      <c r="AG62" s="74">
        <f t="shared" si="23"/>
        <v>0</v>
      </c>
      <c r="AH62" s="74">
        <f t="shared" si="23"/>
        <v>205</v>
      </c>
      <c r="AI62" s="74">
        <f t="shared" si="23"/>
        <v>30</v>
      </c>
      <c r="AJ62" s="74">
        <f t="shared" si="23"/>
        <v>0</v>
      </c>
      <c r="AK62" s="74">
        <f t="shared" si="23"/>
        <v>17</v>
      </c>
      <c r="AL62" s="74">
        <f t="shared" si="23"/>
        <v>0</v>
      </c>
      <c r="AM62" s="74">
        <f t="shared" si="23"/>
        <v>0</v>
      </c>
      <c r="AN62" s="74">
        <f t="shared" si="23"/>
        <v>17</v>
      </c>
      <c r="AO62" s="88">
        <f>AN62/D62*100000</f>
        <v>119.08097506304286</v>
      </c>
      <c r="AP62" s="88">
        <f>AG62/D62*100000</f>
        <v>0</v>
      </c>
      <c r="AQ62" s="122">
        <f t="shared" si="20"/>
        <v>91.97860962566844</v>
      </c>
      <c r="AR62" s="123" t="s">
        <v>116</v>
      </c>
    </row>
    <row r="63" spans="1:44" s="4" customFormat="1" ht="30" customHeight="1">
      <c r="A63" s="163" t="s">
        <v>70</v>
      </c>
      <c r="B63" s="164"/>
      <c r="C63" s="77">
        <v>30219</v>
      </c>
      <c r="D63" s="78">
        <v>13702</v>
      </c>
      <c r="E63" s="81">
        <f t="shared" si="2"/>
        <v>45.342334292994472</v>
      </c>
      <c r="F63" s="79">
        <v>13340</v>
      </c>
      <c r="G63" s="79">
        <v>362</v>
      </c>
      <c r="H63" s="79">
        <v>200</v>
      </c>
      <c r="I63" s="79">
        <v>17</v>
      </c>
      <c r="J63" s="82">
        <f t="shared" si="11"/>
        <v>2.6419500802802509</v>
      </c>
      <c r="K63" s="79">
        <v>333</v>
      </c>
      <c r="L63" s="79">
        <v>190</v>
      </c>
      <c r="M63" s="79">
        <v>16</v>
      </c>
      <c r="N63" s="79">
        <v>1286</v>
      </c>
      <c r="O63" s="79">
        <v>210</v>
      </c>
      <c r="P63" s="81">
        <f t="shared" si="4"/>
        <v>16.329704510108865</v>
      </c>
      <c r="Q63" s="83">
        <v>0</v>
      </c>
      <c r="R63" s="82">
        <f t="shared" si="5"/>
        <v>0</v>
      </c>
      <c r="S63" s="80">
        <v>0</v>
      </c>
      <c r="T63" s="89">
        <v>111</v>
      </c>
      <c r="U63" s="79">
        <v>0</v>
      </c>
      <c r="V63" s="79">
        <v>11</v>
      </c>
      <c r="W63" s="79">
        <v>3</v>
      </c>
      <c r="X63" s="79">
        <v>1</v>
      </c>
      <c r="Y63" s="79">
        <v>2</v>
      </c>
      <c r="Z63" s="79">
        <v>17</v>
      </c>
      <c r="AA63" s="79">
        <v>11</v>
      </c>
      <c r="AB63" s="79">
        <v>3</v>
      </c>
      <c r="AC63" s="79">
        <v>5</v>
      </c>
      <c r="AD63" s="79">
        <v>4</v>
      </c>
      <c r="AE63" s="79">
        <v>1</v>
      </c>
      <c r="AF63" s="79">
        <v>2</v>
      </c>
      <c r="AG63" s="79">
        <v>0</v>
      </c>
      <c r="AH63" s="79">
        <v>198</v>
      </c>
      <c r="AI63" s="79">
        <v>29</v>
      </c>
      <c r="AJ63" s="79">
        <v>0</v>
      </c>
      <c r="AK63" s="79">
        <v>17</v>
      </c>
      <c r="AL63" s="79">
        <v>0</v>
      </c>
      <c r="AM63" s="79">
        <v>0</v>
      </c>
      <c r="AN63" s="79">
        <v>17</v>
      </c>
      <c r="AO63" s="91">
        <f>AN63/D63*100000</f>
        <v>124.06947890818859</v>
      </c>
      <c r="AP63" s="91">
        <f>AG63/D63*100000</f>
        <v>0</v>
      </c>
      <c r="AQ63" s="124">
        <f t="shared" si="20"/>
        <v>91.988950276243088</v>
      </c>
      <c r="AR63" s="125" t="s">
        <v>116</v>
      </c>
    </row>
    <row r="64" spans="1:44" s="4" customFormat="1" ht="30" customHeight="1">
      <c r="A64" s="163" t="s">
        <v>71</v>
      </c>
      <c r="B64" s="164"/>
      <c r="C64" s="77">
        <v>928</v>
      </c>
      <c r="D64" s="78">
        <v>574</v>
      </c>
      <c r="E64" s="81">
        <f t="shared" si="2"/>
        <v>61.853448275862064</v>
      </c>
      <c r="F64" s="79">
        <v>562</v>
      </c>
      <c r="G64" s="79">
        <v>12</v>
      </c>
      <c r="H64" s="79">
        <v>11</v>
      </c>
      <c r="I64" s="79">
        <v>0</v>
      </c>
      <c r="J64" s="82">
        <f t="shared" si="11"/>
        <v>2.0905923344947737</v>
      </c>
      <c r="K64" s="79">
        <v>11</v>
      </c>
      <c r="L64" s="79">
        <v>10</v>
      </c>
      <c r="M64" s="79">
        <v>0</v>
      </c>
      <c r="N64" s="79">
        <v>81</v>
      </c>
      <c r="O64" s="79">
        <v>17</v>
      </c>
      <c r="P64" s="81">
        <f t="shared" si="4"/>
        <v>20.987654320987652</v>
      </c>
      <c r="Q64" s="83">
        <v>0</v>
      </c>
      <c r="R64" s="82">
        <f t="shared" si="5"/>
        <v>0</v>
      </c>
      <c r="S64" s="80">
        <v>0</v>
      </c>
      <c r="T64" s="89">
        <v>3</v>
      </c>
      <c r="U64" s="79">
        <v>0</v>
      </c>
      <c r="V64" s="79">
        <v>0</v>
      </c>
      <c r="W64" s="79">
        <v>0</v>
      </c>
      <c r="X64" s="79">
        <v>0</v>
      </c>
      <c r="Y64" s="79">
        <v>0</v>
      </c>
      <c r="Z64" s="79">
        <v>0</v>
      </c>
      <c r="AA64" s="79">
        <v>0</v>
      </c>
      <c r="AB64" s="79">
        <v>0</v>
      </c>
      <c r="AC64" s="79">
        <v>1</v>
      </c>
      <c r="AD64" s="79">
        <v>1</v>
      </c>
      <c r="AE64" s="79">
        <v>0</v>
      </c>
      <c r="AF64" s="79">
        <v>0</v>
      </c>
      <c r="AG64" s="79">
        <v>0</v>
      </c>
      <c r="AH64" s="79">
        <v>7</v>
      </c>
      <c r="AI64" s="79">
        <v>1</v>
      </c>
      <c r="AJ64" s="79">
        <v>0</v>
      </c>
      <c r="AK64" s="79">
        <v>0</v>
      </c>
      <c r="AL64" s="79">
        <v>0</v>
      </c>
      <c r="AM64" s="79">
        <v>0</v>
      </c>
      <c r="AN64" s="79">
        <v>0</v>
      </c>
      <c r="AO64" s="91">
        <f>AN64/D64*100000</f>
        <v>0</v>
      </c>
      <c r="AP64" s="91">
        <f>AG64/D64*100000</f>
        <v>0</v>
      </c>
      <c r="AQ64" s="124">
        <f t="shared" si="20"/>
        <v>91.666666666666671</v>
      </c>
      <c r="AR64" s="125" t="s">
        <v>116</v>
      </c>
    </row>
    <row r="65" spans="1:44" s="4" customFormat="1" ht="30" customHeight="1">
      <c r="A65" s="163"/>
      <c r="B65" s="164"/>
      <c r="C65" s="77"/>
      <c r="D65" s="78"/>
      <c r="E65" s="78"/>
      <c r="F65" s="79"/>
      <c r="G65" s="79"/>
      <c r="H65" s="79"/>
      <c r="I65" s="79"/>
      <c r="J65" s="78"/>
      <c r="K65" s="79"/>
      <c r="L65" s="79"/>
      <c r="M65" s="79"/>
      <c r="N65" s="79"/>
      <c r="O65" s="79"/>
      <c r="P65" s="107"/>
      <c r="Q65" s="79"/>
      <c r="R65" s="78"/>
      <c r="S65" s="80"/>
      <c r="T65" s="8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90"/>
      <c r="AP65" s="90"/>
      <c r="AQ65" s="124"/>
      <c r="AR65" s="125"/>
    </row>
    <row r="66" spans="1:44" s="4" customFormat="1" ht="30" customHeight="1">
      <c r="A66" s="165" t="s">
        <v>72</v>
      </c>
      <c r="B66" s="166"/>
      <c r="C66" s="71">
        <f>SUM(C67:C68)</f>
        <v>69238</v>
      </c>
      <c r="D66" s="72">
        <f t="shared" ref="D66:AN66" si="24">SUM(D67:D68)</f>
        <v>21426</v>
      </c>
      <c r="E66" s="73">
        <f t="shared" si="2"/>
        <v>30.945434587943037</v>
      </c>
      <c r="F66" s="74">
        <f t="shared" si="24"/>
        <v>20071</v>
      </c>
      <c r="G66" s="74">
        <f t="shared" si="24"/>
        <v>1355</v>
      </c>
      <c r="H66" s="74">
        <f t="shared" si="24"/>
        <v>1116</v>
      </c>
      <c r="I66" s="74">
        <f t="shared" si="24"/>
        <v>41</v>
      </c>
      <c r="J66" s="75">
        <f t="shared" si="11"/>
        <v>6.3240922244002613</v>
      </c>
      <c r="K66" s="74">
        <f t="shared" si="24"/>
        <v>1184</v>
      </c>
      <c r="L66" s="74">
        <f t="shared" si="24"/>
        <v>986</v>
      </c>
      <c r="M66" s="74">
        <f t="shared" si="24"/>
        <v>37</v>
      </c>
      <c r="N66" s="74">
        <f t="shared" si="24"/>
        <v>3983</v>
      </c>
      <c r="O66" s="74">
        <f t="shared" si="24"/>
        <v>1355</v>
      </c>
      <c r="P66" s="73">
        <f t="shared" si="4"/>
        <v>34.01958322872207</v>
      </c>
      <c r="Q66" s="74">
        <f t="shared" si="24"/>
        <v>3</v>
      </c>
      <c r="R66" s="75">
        <f t="shared" si="5"/>
        <v>0.22140221402214022</v>
      </c>
      <c r="S66" s="76">
        <f t="shared" si="24"/>
        <v>1</v>
      </c>
      <c r="T66" s="87">
        <f t="shared" si="24"/>
        <v>522</v>
      </c>
      <c r="U66" s="74">
        <f t="shared" si="24"/>
        <v>0</v>
      </c>
      <c r="V66" s="74">
        <f t="shared" si="24"/>
        <v>7</v>
      </c>
      <c r="W66" s="74">
        <f t="shared" si="24"/>
        <v>0</v>
      </c>
      <c r="X66" s="74">
        <f t="shared" si="24"/>
        <v>1</v>
      </c>
      <c r="Y66" s="74">
        <f t="shared" si="24"/>
        <v>1</v>
      </c>
      <c r="Z66" s="74">
        <f t="shared" si="24"/>
        <v>9</v>
      </c>
      <c r="AA66" s="74">
        <f t="shared" si="24"/>
        <v>6</v>
      </c>
      <c r="AB66" s="74">
        <f t="shared" si="24"/>
        <v>3</v>
      </c>
      <c r="AC66" s="74">
        <f t="shared" si="24"/>
        <v>41</v>
      </c>
      <c r="AD66" s="74">
        <f t="shared" si="24"/>
        <v>38</v>
      </c>
      <c r="AE66" s="74">
        <f t="shared" si="24"/>
        <v>2</v>
      </c>
      <c r="AF66" s="74">
        <f t="shared" si="24"/>
        <v>2</v>
      </c>
      <c r="AG66" s="74">
        <f t="shared" si="24"/>
        <v>1</v>
      </c>
      <c r="AH66" s="74">
        <f t="shared" si="24"/>
        <v>581</v>
      </c>
      <c r="AI66" s="74">
        <f t="shared" si="24"/>
        <v>173</v>
      </c>
      <c r="AJ66" s="74">
        <f t="shared" si="24"/>
        <v>32</v>
      </c>
      <c r="AK66" s="74">
        <f t="shared" si="24"/>
        <v>9</v>
      </c>
      <c r="AL66" s="74">
        <f t="shared" si="24"/>
        <v>0</v>
      </c>
      <c r="AM66" s="74">
        <f t="shared" si="24"/>
        <v>0</v>
      </c>
      <c r="AN66" s="74">
        <f t="shared" si="24"/>
        <v>9</v>
      </c>
      <c r="AO66" s="88">
        <f>AN66/D66*100000</f>
        <v>42.005040604872583</v>
      </c>
      <c r="AP66" s="88">
        <f>AG66/D66*100000</f>
        <v>4.6672267338747311</v>
      </c>
      <c r="AQ66" s="122">
        <f t="shared" si="20"/>
        <v>87.380073800738003</v>
      </c>
      <c r="AR66" s="123">
        <f t="shared" ref="AR66:AR76" si="25">S66/Q66*100</f>
        <v>33.333333333333329</v>
      </c>
    </row>
    <row r="67" spans="1:44" s="4" customFormat="1" ht="30" customHeight="1">
      <c r="A67" s="163" t="s">
        <v>73</v>
      </c>
      <c r="B67" s="164"/>
      <c r="C67" s="77">
        <v>60508</v>
      </c>
      <c r="D67" s="78">
        <v>17578</v>
      </c>
      <c r="E67" s="81">
        <f t="shared" si="2"/>
        <v>29.050704039135322</v>
      </c>
      <c r="F67" s="79">
        <v>16525</v>
      </c>
      <c r="G67" s="79">
        <v>1053</v>
      </c>
      <c r="H67" s="79">
        <v>867</v>
      </c>
      <c r="I67" s="79">
        <v>33</v>
      </c>
      <c r="J67" s="82">
        <f t="shared" si="11"/>
        <v>5.9904425987029244</v>
      </c>
      <c r="K67" s="79">
        <v>905</v>
      </c>
      <c r="L67" s="79">
        <v>754</v>
      </c>
      <c r="M67" s="79">
        <v>29</v>
      </c>
      <c r="N67" s="79">
        <v>3230</v>
      </c>
      <c r="O67" s="79">
        <v>1274</v>
      </c>
      <c r="P67" s="81">
        <f t="shared" si="4"/>
        <v>39.442724458204339</v>
      </c>
      <c r="Q67" s="83">
        <v>3</v>
      </c>
      <c r="R67" s="82">
        <f t="shared" si="5"/>
        <v>0.23547880690737832</v>
      </c>
      <c r="S67" s="80">
        <v>1</v>
      </c>
      <c r="T67" s="89">
        <v>406</v>
      </c>
      <c r="U67" s="79">
        <v>0</v>
      </c>
      <c r="V67" s="79">
        <v>7</v>
      </c>
      <c r="W67" s="79">
        <v>0</v>
      </c>
      <c r="X67" s="79">
        <v>1</v>
      </c>
      <c r="Y67" s="79">
        <v>1</v>
      </c>
      <c r="Z67" s="79">
        <v>9</v>
      </c>
      <c r="AA67" s="79">
        <v>6</v>
      </c>
      <c r="AB67" s="79">
        <v>3</v>
      </c>
      <c r="AC67" s="79">
        <v>30</v>
      </c>
      <c r="AD67" s="79">
        <v>28</v>
      </c>
      <c r="AE67" s="79">
        <v>1</v>
      </c>
      <c r="AF67" s="79">
        <v>1</v>
      </c>
      <c r="AG67" s="79">
        <v>0</v>
      </c>
      <c r="AH67" s="79">
        <v>449</v>
      </c>
      <c r="AI67" s="79">
        <v>150</v>
      </c>
      <c r="AJ67" s="79">
        <v>14</v>
      </c>
      <c r="AK67" s="79">
        <v>9</v>
      </c>
      <c r="AL67" s="79">
        <v>0</v>
      </c>
      <c r="AM67" s="79">
        <v>0</v>
      </c>
      <c r="AN67" s="79">
        <v>9</v>
      </c>
      <c r="AO67" s="91">
        <f>AN67/D67*100000</f>
        <v>51.200364091477979</v>
      </c>
      <c r="AP67" s="91">
        <f>AG67/D67*100000</f>
        <v>0</v>
      </c>
      <c r="AQ67" s="124">
        <f t="shared" si="20"/>
        <v>85.944919278252613</v>
      </c>
      <c r="AR67" s="125">
        <f t="shared" si="25"/>
        <v>33.333333333333329</v>
      </c>
    </row>
    <row r="68" spans="1:44" s="4" customFormat="1" ht="30" customHeight="1">
      <c r="A68" s="163" t="s">
        <v>74</v>
      </c>
      <c r="B68" s="164"/>
      <c r="C68" s="77">
        <v>8730</v>
      </c>
      <c r="D68" s="78">
        <v>3848</v>
      </c>
      <c r="E68" s="81">
        <f t="shared" si="2"/>
        <v>44.077892325315005</v>
      </c>
      <c r="F68" s="79">
        <v>3546</v>
      </c>
      <c r="G68" s="79">
        <v>302</v>
      </c>
      <c r="H68" s="79">
        <v>249</v>
      </c>
      <c r="I68" s="79">
        <v>8</v>
      </c>
      <c r="J68" s="82">
        <f t="shared" si="11"/>
        <v>7.8482328482328487</v>
      </c>
      <c r="K68" s="79">
        <v>279</v>
      </c>
      <c r="L68" s="79">
        <v>232</v>
      </c>
      <c r="M68" s="79">
        <v>8</v>
      </c>
      <c r="N68" s="79">
        <v>753</v>
      </c>
      <c r="O68" s="79">
        <v>81</v>
      </c>
      <c r="P68" s="81">
        <f t="shared" si="4"/>
        <v>10.756972111553784</v>
      </c>
      <c r="Q68" s="83">
        <v>0</v>
      </c>
      <c r="R68" s="82">
        <f t="shared" si="5"/>
        <v>0</v>
      </c>
      <c r="S68" s="80">
        <v>0</v>
      </c>
      <c r="T68" s="89">
        <v>116</v>
      </c>
      <c r="U68" s="79">
        <v>0</v>
      </c>
      <c r="V68" s="79">
        <v>0</v>
      </c>
      <c r="W68" s="79">
        <v>0</v>
      </c>
      <c r="X68" s="79">
        <v>0</v>
      </c>
      <c r="Y68" s="79">
        <v>0</v>
      </c>
      <c r="Z68" s="79">
        <v>0</v>
      </c>
      <c r="AA68" s="79">
        <v>0</v>
      </c>
      <c r="AB68" s="79">
        <v>0</v>
      </c>
      <c r="AC68" s="79">
        <v>11</v>
      </c>
      <c r="AD68" s="79">
        <v>10</v>
      </c>
      <c r="AE68" s="79">
        <v>1</v>
      </c>
      <c r="AF68" s="79">
        <v>1</v>
      </c>
      <c r="AG68" s="79">
        <v>1</v>
      </c>
      <c r="AH68" s="79">
        <v>132</v>
      </c>
      <c r="AI68" s="79">
        <v>23</v>
      </c>
      <c r="AJ68" s="79">
        <v>18</v>
      </c>
      <c r="AK68" s="79">
        <v>0</v>
      </c>
      <c r="AL68" s="79">
        <v>0</v>
      </c>
      <c r="AM68" s="79">
        <v>0</v>
      </c>
      <c r="AN68" s="79">
        <v>0</v>
      </c>
      <c r="AO68" s="91">
        <f>AN68/D68*100000</f>
        <v>0</v>
      </c>
      <c r="AP68" s="91">
        <f>AG68/D68*100000</f>
        <v>25.987525987525988</v>
      </c>
      <c r="AQ68" s="124">
        <f t="shared" si="20"/>
        <v>92.384105960264904</v>
      </c>
      <c r="AR68" s="125" t="s">
        <v>116</v>
      </c>
    </row>
    <row r="69" spans="1:44" s="4" customFormat="1" ht="30" customHeight="1">
      <c r="A69" s="163"/>
      <c r="B69" s="164"/>
      <c r="C69" s="77"/>
      <c r="D69" s="78"/>
      <c r="E69" s="78"/>
      <c r="F69" s="79"/>
      <c r="G69" s="79"/>
      <c r="H69" s="79"/>
      <c r="I69" s="79"/>
      <c r="J69" s="78"/>
      <c r="K69" s="79"/>
      <c r="L69" s="79"/>
      <c r="M69" s="79"/>
      <c r="N69" s="79"/>
      <c r="O69" s="79"/>
      <c r="P69" s="107"/>
      <c r="Q69" s="79"/>
      <c r="R69" s="78"/>
      <c r="S69" s="80"/>
      <c r="T69" s="8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91"/>
      <c r="AP69" s="91"/>
      <c r="AQ69" s="124"/>
      <c r="AR69" s="125"/>
    </row>
    <row r="70" spans="1:44" s="4" customFormat="1" ht="30" customHeight="1">
      <c r="A70" s="165" t="s">
        <v>75</v>
      </c>
      <c r="B70" s="166"/>
      <c r="C70" s="71">
        <f>SUM(C71)</f>
        <v>12138</v>
      </c>
      <c r="D70" s="72">
        <f t="shared" ref="D70:AN70" si="26">SUM(D71)</f>
        <v>4174</v>
      </c>
      <c r="E70" s="73">
        <f t="shared" si="2"/>
        <v>34.387872796177291</v>
      </c>
      <c r="F70" s="74">
        <f t="shared" si="26"/>
        <v>3934</v>
      </c>
      <c r="G70" s="74">
        <f t="shared" si="26"/>
        <v>240</v>
      </c>
      <c r="H70" s="74">
        <f t="shared" si="26"/>
        <v>178</v>
      </c>
      <c r="I70" s="74">
        <f t="shared" si="26"/>
        <v>10</v>
      </c>
      <c r="J70" s="75">
        <f t="shared" si="11"/>
        <v>5.7498802108289411</v>
      </c>
      <c r="K70" s="74">
        <f t="shared" si="26"/>
        <v>219</v>
      </c>
      <c r="L70" s="74">
        <f t="shared" si="26"/>
        <v>165</v>
      </c>
      <c r="M70" s="74">
        <f t="shared" si="26"/>
        <v>10</v>
      </c>
      <c r="N70" s="74">
        <f t="shared" si="26"/>
        <v>562</v>
      </c>
      <c r="O70" s="74">
        <f t="shared" si="26"/>
        <v>264</v>
      </c>
      <c r="P70" s="73">
        <f t="shared" si="4"/>
        <v>46.97508896797153</v>
      </c>
      <c r="Q70" s="74">
        <f t="shared" si="26"/>
        <v>0</v>
      </c>
      <c r="R70" s="75">
        <f t="shared" si="5"/>
        <v>0</v>
      </c>
      <c r="S70" s="76">
        <f t="shared" si="26"/>
        <v>0</v>
      </c>
      <c r="T70" s="87">
        <f t="shared" si="26"/>
        <v>78</v>
      </c>
      <c r="U70" s="74">
        <f t="shared" si="26"/>
        <v>0</v>
      </c>
      <c r="V70" s="74">
        <f t="shared" si="26"/>
        <v>0</v>
      </c>
      <c r="W70" s="74">
        <f t="shared" si="26"/>
        <v>0</v>
      </c>
      <c r="X70" s="74">
        <f t="shared" si="26"/>
        <v>0</v>
      </c>
      <c r="Y70" s="74">
        <f t="shared" si="26"/>
        <v>0</v>
      </c>
      <c r="Z70" s="74">
        <f t="shared" si="26"/>
        <v>0</v>
      </c>
      <c r="AA70" s="74">
        <f t="shared" si="26"/>
        <v>0</v>
      </c>
      <c r="AB70" s="74">
        <f t="shared" si="26"/>
        <v>0</v>
      </c>
      <c r="AC70" s="74">
        <f t="shared" si="26"/>
        <v>7</v>
      </c>
      <c r="AD70" s="74">
        <f t="shared" si="26"/>
        <v>5</v>
      </c>
      <c r="AE70" s="74">
        <f t="shared" si="26"/>
        <v>2</v>
      </c>
      <c r="AF70" s="74">
        <f t="shared" si="26"/>
        <v>0</v>
      </c>
      <c r="AG70" s="74">
        <f t="shared" si="26"/>
        <v>0</v>
      </c>
      <c r="AH70" s="74">
        <f t="shared" si="26"/>
        <v>131</v>
      </c>
      <c r="AI70" s="74">
        <f t="shared" si="26"/>
        <v>22</v>
      </c>
      <c r="AJ70" s="74">
        <f t="shared" si="26"/>
        <v>3</v>
      </c>
      <c r="AK70" s="74">
        <f t="shared" si="26"/>
        <v>0</v>
      </c>
      <c r="AL70" s="74">
        <f t="shared" si="26"/>
        <v>0</v>
      </c>
      <c r="AM70" s="74">
        <f t="shared" si="26"/>
        <v>0</v>
      </c>
      <c r="AN70" s="74">
        <f t="shared" si="26"/>
        <v>0</v>
      </c>
      <c r="AO70" s="88">
        <f>AN70/D70*100000</f>
        <v>0</v>
      </c>
      <c r="AP70" s="88">
        <f>AG70/D70*100000</f>
        <v>0</v>
      </c>
      <c r="AQ70" s="122">
        <f t="shared" si="20"/>
        <v>91.25</v>
      </c>
      <c r="AR70" s="123" t="s">
        <v>116</v>
      </c>
    </row>
    <row r="71" spans="1:44" s="4" customFormat="1" ht="30" customHeight="1">
      <c r="A71" s="163" t="s">
        <v>76</v>
      </c>
      <c r="B71" s="164"/>
      <c r="C71" s="77">
        <v>12138</v>
      </c>
      <c r="D71" s="78">
        <v>4174</v>
      </c>
      <c r="E71" s="81">
        <f t="shared" si="2"/>
        <v>34.387872796177291</v>
      </c>
      <c r="F71" s="79">
        <v>3934</v>
      </c>
      <c r="G71" s="79">
        <v>240</v>
      </c>
      <c r="H71" s="79">
        <v>178</v>
      </c>
      <c r="I71" s="79">
        <v>10</v>
      </c>
      <c r="J71" s="82">
        <f t="shared" si="11"/>
        <v>5.7498802108289411</v>
      </c>
      <c r="K71" s="79">
        <v>219</v>
      </c>
      <c r="L71" s="79">
        <v>165</v>
      </c>
      <c r="M71" s="79">
        <v>10</v>
      </c>
      <c r="N71" s="79">
        <v>562</v>
      </c>
      <c r="O71" s="79">
        <v>264</v>
      </c>
      <c r="P71" s="81">
        <f t="shared" si="4"/>
        <v>46.97508896797153</v>
      </c>
      <c r="Q71" s="83">
        <v>0</v>
      </c>
      <c r="R71" s="82">
        <f t="shared" si="5"/>
        <v>0</v>
      </c>
      <c r="S71" s="85">
        <v>0</v>
      </c>
      <c r="T71" s="89">
        <v>78</v>
      </c>
      <c r="U71" s="79">
        <v>0</v>
      </c>
      <c r="V71" s="79">
        <v>0</v>
      </c>
      <c r="W71" s="79">
        <v>0</v>
      </c>
      <c r="X71" s="79">
        <v>0</v>
      </c>
      <c r="Y71" s="79">
        <v>0</v>
      </c>
      <c r="Z71" s="79">
        <v>0</v>
      </c>
      <c r="AA71" s="79">
        <v>0</v>
      </c>
      <c r="AB71" s="79">
        <v>0</v>
      </c>
      <c r="AC71" s="79">
        <v>7</v>
      </c>
      <c r="AD71" s="79">
        <v>5</v>
      </c>
      <c r="AE71" s="79">
        <v>2</v>
      </c>
      <c r="AF71" s="79">
        <v>0</v>
      </c>
      <c r="AG71" s="79">
        <v>0</v>
      </c>
      <c r="AH71" s="79">
        <v>131</v>
      </c>
      <c r="AI71" s="79">
        <v>22</v>
      </c>
      <c r="AJ71" s="79">
        <v>3</v>
      </c>
      <c r="AK71" s="79">
        <v>0</v>
      </c>
      <c r="AL71" s="79">
        <v>0</v>
      </c>
      <c r="AM71" s="79">
        <v>0</v>
      </c>
      <c r="AN71" s="79">
        <v>0</v>
      </c>
      <c r="AO71" s="91">
        <f>AN71/D71*100000</f>
        <v>0</v>
      </c>
      <c r="AP71" s="91">
        <f>AG71/D71*100000</f>
        <v>0</v>
      </c>
      <c r="AQ71" s="124">
        <f t="shared" si="20"/>
        <v>91.25</v>
      </c>
      <c r="AR71" s="125" t="s">
        <v>116</v>
      </c>
    </row>
    <row r="72" spans="1:44" s="4" customFormat="1" ht="30" customHeight="1">
      <c r="A72" s="163"/>
      <c r="B72" s="164"/>
      <c r="C72" s="77"/>
      <c r="D72" s="78"/>
      <c r="E72" s="78"/>
      <c r="F72" s="79"/>
      <c r="G72" s="79"/>
      <c r="H72" s="79"/>
      <c r="I72" s="79"/>
      <c r="J72" s="78"/>
      <c r="K72" s="79"/>
      <c r="L72" s="79"/>
      <c r="M72" s="79"/>
      <c r="N72" s="79"/>
      <c r="O72" s="79"/>
      <c r="P72" s="107"/>
      <c r="Q72" s="79"/>
      <c r="R72" s="78"/>
      <c r="S72" s="80"/>
      <c r="T72" s="8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90"/>
      <c r="AP72" s="90"/>
      <c r="AQ72" s="124"/>
      <c r="AR72" s="125"/>
    </row>
    <row r="73" spans="1:44" s="4" customFormat="1" ht="30" customHeight="1">
      <c r="A73" s="165" t="s">
        <v>77</v>
      </c>
      <c r="B73" s="166"/>
      <c r="C73" s="71">
        <f>SUM(C74)</f>
        <v>41730</v>
      </c>
      <c r="D73" s="72">
        <f t="shared" ref="D73:AN73" si="27">SUM(D74)</f>
        <v>10777</v>
      </c>
      <c r="E73" s="73">
        <f t="shared" si="2"/>
        <v>25.825545171339563</v>
      </c>
      <c r="F73" s="74">
        <f t="shared" si="27"/>
        <v>10621</v>
      </c>
      <c r="G73" s="74">
        <f t="shared" si="27"/>
        <v>156</v>
      </c>
      <c r="H73" s="74">
        <f t="shared" si="27"/>
        <v>70</v>
      </c>
      <c r="I73" s="74">
        <f t="shared" si="27"/>
        <v>6</v>
      </c>
      <c r="J73" s="75">
        <f t="shared" si="11"/>
        <v>1.4475271411338964</v>
      </c>
      <c r="K73" s="74">
        <f t="shared" si="27"/>
        <v>144</v>
      </c>
      <c r="L73" s="74">
        <f t="shared" si="27"/>
        <v>63</v>
      </c>
      <c r="M73" s="74">
        <f t="shared" si="27"/>
        <v>6</v>
      </c>
      <c r="N73" s="74">
        <f t="shared" si="27"/>
        <v>1704</v>
      </c>
      <c r="O73" s="74">
        <f t="shared" si="27"/>
        <v>235</v>
      </c>
      <c r="P73" s="73">
        <f t="shared" si="4"/>
        <v>13.791079812206572</v>
      </c>
      <c r="Q73" s="74">
        <f t="shared" si="27"/>
        <v>0</v>
      </c>
      <c r="R73" s="75">
        <f t="shared" si="5"/>
        <v>0</v>
      </c>
      <c r="S73" s="76">
        <f t="shared" si="27"/>
        <v>0</v>
      </c>
      <c r="T73" s="87">
        <f t="shared" si="27"/>
        <v>40</v>
      </c>
      <c r="U73" s="74">
        <f t="shared" si="27"/>
        <v>0</v>
      </c>
      <c r="V73" s="74">
        <f t="shared" si="27"/>
        <v>3</v>
      </c>
      <c r="W73" s="74">
        <f t="shared" si="27"/>
        <v>0</v>
      </c>
      <c r="X73" s="74">
        <f t="shared" si="27"/>
        <v>0</v>
      </c>
      <c r="Y73" s="74">
        <f t="shared" si="27"/>
        <v>1</v>
      </c>
      <c r="Z73" s="74">
        <f t="shared" si="27"/>
        <v>4</v>
      </c>
      <c r="AA73" s="74">
        <f t="shared" si="27"/>
        <v>1</v>
      </c>
      <c r="AB73" s="74">
        <f t="shared" si="27"/>
        <v>1</v>
      </c>
      <c r="AC73" s="74">
        <f t="shared" si="27"/>
        <v>18</v>
      </c>
      <c r="AD73" s="74">
        <f t="shared" si="27"/>
        <v>10</v>
      </c>
      <c r="AE73" s="74">
        <f t="shared" si="27"/>
        <v>1</v>
      </c>
      <c r="AF73" s="74">
        <f t="shared" si="27"/>
        <v>0</v>
      </c>
      <c r="AG73" s="74">
        <f t="shared" si="27"/>
        <v>0</v>
      </c>
      <c r="AH73" s="74">
        <f t="shared" si="27"/>
        <v>81</v>
      </c>
      <c r="AI73" s="74">
        <f t="shared" si="27"/>
        <v>12</v>
      </c>
      <c r="AJ73" s="74">
        <f t="shared" si="27"/>
        <v>1</v>
      </c>
      <c r="AK73" s="74">
        <f t="shared" si="27"/>
        <v>4</v>
      </c>
      <c r="AL73" s="74">
        <f t="shared" si="27"/>
        <v>0</v>
      </c>
      <c r="AM73" s="74">
        <f t="shared" si="27"/>
        <v>0</v>
      </c>
      <c r="AN73" s="74">
        <f t="shared" si="27"/>
        <v>4</v>
      </c>
      <c r="AO73" s="88">
        <f>AN73/D73*100000</f>
        <v>37.116080541894775</v>
      </c>
      <c r="AP73" s="88">
        <f>AG73/D73*100000</f>
        <v>0</v>
      </c>
      <c r="AQ73" s="122">
        <f t="shared" si="20"/>
        <v>92.307692307692307</v>
      </c>
      <c r="AR73" s="123" t="s">
        <v>116</v>
      </c>
    </row>
    <row r="74" spans="1:44" s="4" customFormat="1" ht="30" customHeight="1">
      <c r="A74" s="163" t="s">
        <v>78</v>
      </c>
      <c r="B74" s="164"/>
      <c r="C74" s="77">
        <v>41730</v>
      </c>
      <c r="D74" s="78">
        <v>10777</v>
      </c>
      <c r="E74" s="81">
        <f t="shared" si="2"/>
        <v>25.825545171339563</v>
      </c>
      <c r="F74" s="79">
        <v>10621</v>
      </c>
      <c r="G74" s="79">
        <v>156</v>
      </c>
      <c r="H74" s="79">
        <v>70</v>
      </c>
      <c r="I74" s="79">
        <v>6</v>
      </c>
      <c r="J74" s="82">
        <f t="shared" si="11"/>
        <v>1.4475271411338964</v>
      </c>
      <c r="K74" s="79">
        <v>144</v>
      </c>
      <c r="L74" s="79">
        <v>63</v>
      </c>
      <c r="M74" s="79">
        <v>6</v>
      </c>
      <c r="N74" s="79">
        <v>1704</v>
      </c>
      <c r="O74" s="79">
        <v>235</v>
      </c>
      <c r="P74" s="81">
        <f t="shared" si="4"/>
        <v>13.791079812206572</v>
      </c>
      <c r="Q74" s="83">
        <v>0</v>
      </c>
      <c r="R74" s="82">
        <f t="shared" si="5"/>
        <v>0</v>
      </c>
      <c r="S74" s="80">
        <v>0</v>
      </c>
      <c r="T74" s="89">
        <v>40</v>
      </c>
      <c r="U74" s="79">
        <v>0</v>
      </c>
      <c r="V74" s="79">
        <v>3</v>
      </c>
      <c r="W74" s="79">
        <v>0</v>
      </c>
      <c r="X74" s="79">
        <v>0</v>
      </c>
      <c r="Y74" s="79">
        <v>1</v>
      </c>
      <c r="Z74" s="79">
        <v>4</v>
      </c>
      <c r="AA74" s="79">
        <v>1</v>
      </c>
      <c r="AB74" s="79">
        <v>1</v>
      </c>
      <c r="AC74" s="79">
        <v>18</v>
      </c>
      <c r="AD74" s="79">
        <v>10</v>
      </c>
      <c r="AE74" s="79">
        <v>1</v>
      </c>
      <c r="AF74" s="79">
        <v>0</v>
      </c>
      <c r="AG74" s="79">
        <v>0</v>
      </c>
      <c r="AH74" s="79">
        <v>81</v>
      </c>
      <c r="AI74" s="79">
        <v>12</v>
      </c>
      <c r="AJ74" s="79">
        <v>1</v>
      </c>
      <c r="AK74" s="79">
        <v>4</v>
      </c>
      <c r="AL74" s="79">
        <v>0</v>
      </c>
      <c r="AM74" s="79">
        <v>0</v>
      </c>
      <c r="AN74" s="79">
        <v>4</v>
      </c>
      <c r="AO74" s="91">
        <f>AN74/D74*100000</f>
        <v>37.116080541894775</v>
      </c>
      <c r="AP74" s="91">
        <f>AG74/D74*100000</f>
        <v>0</v>
      </c>
      <c r="AQ74" s="124">
        <f t="shared" si="20"/>
        <v>92.307692307692307</v>
      </c>
      <c r="AR74" s="125" t="s">
        <v>116</v>
      </c>
    </row>
    <row r="75" spans="1:44" s="4" customFormat="1" ht="30" customHeight="1">
      <c r="A75" s="163"/>
      <c r="B75" s="164"/>
      <c r="C75" s="77"/>
      <c r="D75" s="78"/>
      <c r="E75" s="78"/>
      <c r="F75" s="79"/>
      <c r="G75" s="79"/>
      <c r="H75" s="79"/>
      <c r="I75" s="79"/>
      <c r="J75" s="78"/>
      <c r="K75" s="79"/>
      <c r="L75" s="79"/>
      <c r="M75" s="79"/>
      <c r="N75" s="79"/>
      <c r="O75" s="79"/>
      <c r="P75" s="107"/>
      <c r="Q75" s="79"/>
      <c r="R75" s="78"/>
      <c r="S75" s="80"/>
      <c r="T75" s="8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90"/>
      <c r="AP75" s="90"/>
      <c r="AQ75" s="126"/>
      <c r="AR75" s="124"/>
    </row>
    <row r="76" spans="1:44" s="4" customFormat="1" ht="30" customHeight="1">
      <c r="A76" s="165" t="s">
        <v>79</v>
      </c>
      <c r="B76" s="166"/>
      <c r="C76" s="71">
        <f>SUM(C77)</f>
        <v>298732</v>
      </c>
      <c r="D76" s="72">
        <f t="shared" ref="D76:AN76" si="28">SUM(D77)</f>
        <v>37789</v>
      </c>
      <c r="E76" s="73">
        <f t="shared" si="2"/>
        <v>12.649799820574964</v>
      </c>
      <c r="F76" s="74">
        <f t="shared" si="28"/>
        <v>36152</v>
      </c>
      <c r="G76" s="74">
        <f t="shared" si="28"/>
        <v>1637</v>
      </c>
      <c r="H76" s="74">
        <f t="shared" si="28"/>
        <v>1236</v>
      </c>
      <c r="I76" s="74">
        <f t="shared" si="28"/>
        <v>18</v>
      </c>
      <c r="J76" s="75">
        <f t="shared" si="11"/>
        <v>4.3319484506073191</v>
      </c>
      <c r="K76" s="74">
        <f t="shared" si="28"/>
        <v>1565</v>
      </c>
      <c r="L76" s="74">
        <f t="shared" si="28"/>
        <v>1235</v>
      </c>
      <c r="M76" s="74">
        <f t="shared" si="28"/>
        <v>18</v>
      </c>
      <c r="N76" s="74">
        <f t="shared" si="28"/>
        <v>6382</v>
      </c>
      <c r="O76" s="74">
        <f t="shared" si="28"/>
        <v>1580</v>
      </c>
      <c r="P76" s="73">
        <f t="shared" si="4"/>
        <v>24.757129426512066</v>
      </c>
      <c r="Q76" s="74">
        <f t="shared" si="28"/>
        <v>4</v>
      </c>
      <c r="R76" s="75">
        <f t="shared" si="5"/>
        <v>0.25316455696202533</v>
      </c>
      <c r="S76" s="76">
        <f t="shared" si="28"/>
        <v>3</v>
      </c>
      <c r="T76" s="87">
        <f t="shared" si="28"/>
        <v>873</v>
      </c>
      <c r="U76" s="74">
        <f t="shared" si="28"/>
        <v>0</v>
      </c>
      <c r="V76" s="74">
        <f t="shared" si="28"/>
        <v>27</v>
      </c>
      <c r="W76" s="74">
        <f t="shared" si="28"/>
        <v>5</v>
      </c>
      <c r="X76" s="74">
        <f t="shared" si="28"/>
        <v>7</v>
      </c>
      <c r="Y76" s="74">
        <f t="shared" si="28"/>
        <v>8</v>
      </c>
      <c r="Z76" s="74">
        <f t="shared" si="28"/>
        <v>49</v>
      </c>
      <c r="AA76" s="74">
        <f t="shared" si="28"/>
        <v>40</v>
      </c>
      <c r="AB76" s="74">
        <f t="shared" si="28"/>
        <v>7</v>
      </c>
      <c r="AC76" s="74">
        <f t="shared" si="28"/>
        <v>31</v>
      </c>
      <c r="AD76" s="74">
        <f t="shared" si="28"/>
        <v>23</v>
      </c>
      <c r="AE76" s="74">
        <f t="shared" si="28"/>
        <v>1</v>
      </c>
      <c r="AF76" s="74">
        <f t="shared" si="28"/>
        <v>10</v>
      </c>
      <c r="AG76" s="74">
        <f t="shared" si="28"/>
        <v>0</v>
      </c>
      <c r="AH76" s="74">
        <f t="shared" si="28"/>
        <v>590</v>
      </c>
      <c r="AI76" s="74">
        <f t="shared" si="28"/>
        <v>73</v>
      </c>
      <c r="AJ76" s="74">
        <f t="shared" si="28"/>
        <v>15</v>
      </c>
      <c r="AK76" s="74">
        <f t="shared" si="28"/>
        <v>47</v>
      </c>
      <c r="AL76" s="74">
        <f t="shared" si="28"/>
        <v>0</v>
      </c>
      <c r="AM76" s="74">
        <f t="shared" si="28"/>
        <v>2</v>
      </c>
      <c r="AN76" s="74">
        <f t="shared" si="28"/>
        <v>49</v>
      </c>
      <c r="AO76" s="88">
        <f>AN76/D76*100000</f>
        <v>129.66736351848422</v>
      </c>
      <c r="AP76" s="88">
        <f>AG76/D76*100000</f>
        <v>0</v>
      </c>
      <c r="AQ76" s="122">
        <f t="shared" si="20"/>
        <v>95.601710445937684</v>
      </c>
      <c r="AR76" s="123">
        <f t="shared" si="25"/>
        <v>75</v>
      </c>
    </row>
    <row r="77" spans="1:44" s="4" customFormat="1" ht="30" customHeight="1">
      <c r="A77" s="163" t="s">
        <v>79</v>
      </c>
      <c r="B77" s="164"/>
      <c r="C77" s="77">
        <v>298732</v>
      </c>
      <c r="D77" s="78">
        <v>37789</v>
      </c>
      <c r="E77" s="81">
        <f t="shared" si="2"/>
        <v>12.649799820574964</v>
      </c>
      <c r="F77" s="79">
        <v>36152</v>
      </c>
      <c r="G77" s="79">
        <v>1637</v>
      </c>
      <c r="H77" s="79">
        <v>1236</v>
      </c>
      <c r="I77" s="79">
        <v>18</v>
      </c>
      <c r="J77" s="82">
        <f t="shared" si="11"/>
        <v>4.3319484506073191</v>
      </c>
      <c r="K77" s="79">
        <v>1565</v>
      </c>
      <c r="L77" s="79">
        <v>1235</v>
      </c>
      <c r="M77" s="79">
        <v>18</v>
      </c>
      <c r="N77" s="79">
        <v>6382</v>
      </c>
      <c r="O77" s="79">
        <v>1580</v>
      </c>
      <c r="P77" s="81">
        <f t="shared" si="4"/>
        <v>24.757129426512066</v>
      </c>
      <c r="Q77" s="83">
        <v>4</v>
      </c>
      <c r="R77" s="82">
        <f t="shared" si="5"/>
        <v>0.25316455696202533</v>
      </c>
      <c r="S77" s="80">
        <v>3</v>
      </c>
      <c r="T77" s="89">
        <v>873</v>
      </c>
      <c r="U77" s="79">
        <v>0</v>
      </c>
      <c r="V77" s="79">
        <v>27</v>
      </c>
      <c r="W77" s="79">
        <v>5</v>
      </c>
      <c r="X77" s="79">
        <v>7</v>
      </c>
      <c r="Y77" s="79">
        <v>8</v>
      </c>
      <c r="Z77" s="79">
        <v>49</v>
      </c>
      <c r="AA77" s="79">
        <v>40</v>
      </c>
      <c r="AB77" s="79">
        <v>7</v>
      </c>
      <c r="AC77" s="79">
        <v>31</v>
      </c>
      <c r="AD77" s="79">
        <v>23</v>
      </c>
      <c r="AE77" s="79">
        <v>1</v>
      </c>
      <c r="AF77" s="79">
        <v>10</v>
      </c>
      <c r="AG77" s="79">
        <v>0</v>
      </c>
      <c r="AH77" s="79">
        <v>590</v>
      </c>
      <c r="AI77" s="79">
        <v>73</v>
      </c>
      <c r="AJ77" s="79">
        <v>15</v>
      </c>
      <c r="AK77" s="79">
        <v>47</v>
      </c>
      <c r="AL77" s="79">
        <v>0</v>
      </c>
      <c r="AM77" s="79">
        <v>2</v>
      </c>
      <c r="AN77" s="83">
        <v>49</v>
      </c>
      <c r="AO77" s="91">
        <f>AN77/D77*100000</f>
        <v>129.66736351848422</v>
      </c>
      <c r="AP77" s="91">
        <f>AG77/D77*100000</f>
        <v>0</v>
      </c>
      <c r="AQ77" s="124">
        <f t="shared" si="20"/>
        <v>95.601710445937684</v>
      </c>
      <c r="AR77" s="125">
        <f>S77/Q77*100</f>
        <v>75</v>
      </c>
    </row>
    <row r="78" spans="1:44" s="4" customFormat="1" ht="30" customHeight="1">
      <c r="A78" s="139"/>
      <c r="B78" s="140"/>
      <c r="C78" s="96"/>
      <c r="D78" s="97"/>
      <c r="E78" s="97"/>
      <c r="F78" s="97"/>
      <c r="G78" s="97"/>
      <c r="H78" s="97"/>
      <c r="I78" s="97"/>
      <c r="J78" s="98"/>
      <c r="K78" s="99"/>
      <c r="L78" s="99"/>
      <c r="M78" s="99"/>
      <c r="N78" s="99"/>
      <c r="O78" s="99"/>
      <c r="P78" s="109"/>
      <c r="Q78" s="97"/>
      <c r="R78" s="98"/>
      <c r="S78" s="100"/>
      <c r="T78" s="96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</row>
  </sheetData>
  <sheetProtection formatCells="0"/>
  <mergeCells count="175">
    <mergeCell ref="N3:S3"/>
    <mergeCell ref="T3:AH3"/>
    <mergeCell ref="AI3:AI8"/>
    <mergeCell ref="AJ3:AJ8"/>
    <mergeCell ref="AK3:AN4"/>
    <mergeCell ref="AO3:AO8"/>
    <mergeCell ref="AP3:AP8"/>
    <mergeCell ref="F4:F8"/>
    <mergeCell ref="G4:I6"/>
    <mergeCell ref="J4:J8"/>
    <mergeCell ref="K4:M6"/>
    <mergeCell ref="N4:N8"/>
    <mergeCell ref="AN5:AN8"/>
    <mergeCell ref="U6:Y6"/>
    <mergeCell ref="Z6:Z8"/>
    <mergeCell ref="O4:O8"/>
    <mergeCell ref="P4:P8"/>
    <mergeCell ref="G7:G8"/>
    <mergeCell ref="AK5:AK8"/>
    <mergeCell ref="AL5:AL8"/>
    <mergeCell ref="AM5:AM8"/>
    <mergeCell ref="I7:I8"/>
    <mergeCell ref="K7:K8"/>
    <mergeCell ref="Y7:Y8"/>
    <mergeCell ref="AA7:AA8"/>
    <mergeCell ref="AB7:AB8"/>
    <mergeCell ref="AA6:AB6"/>
    <mergeCell ref="M7:M8"/>
    <mergeCell ref="AF4:AF8"/>
    <mergeCell ref="AG4:AG8"/>
    <mergeCell ref="AH4:AH8"/>
    <mergeCell ref="Q4:Q8"/>
    <mergeCell ref="R4:R8"/>
    <mergeCell ref="S4:S8"/>
    <mergeCell ref="T4:T8"/>
    <mergeCell ref="U4:AB5"/>
    <mergeCell ref="AC4:AE6"/>
    <mergeCell ref="U7:U8"/>
    <mergeCell ref="V7:V8"/>
    <mergeCell ref="W7:W8"/>
    <mergeCell ref="X7:X8"/>
    <mergeCell ref="AC7:AC8"/>
    <mergeCell ref="AD7:AD8"/>
    <mergeCell ref="AE7:AE8"/>
    <mergeCell ref="A9:B9"/>
    <mergeCell ref="A10:B10"/>
    <mergeCell ref="A11:B11"/>
    <mergeCell ref="A12:B12"/>
    <mergeCell ref="A13:B13"/>
    <mergeCell ref="A14:B14"/>
    <mergeCell ref="A15:B15"/>
    <mergeCell ref="A16:B16"/>
    <mergeCell ref="L7:L8"/>
    <mergeCell ref="H7:H8"/>
    <mergeCell ref="A3:B8"/>
    <mergeCell ref="C3:C8"/>
    <mergeCell ref="D3:D8"/>
    <mergeCell ref="E3:E8"/>
    <mergeCell ref="F3:M3"/>
    <mergeCell ref="A21:B2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53:B53"/>
    <mergeCell ref="A54:B54"/>
    <mergeCell ref="A55:B55"/>
    <mergeCell ref="A56:B56"/>
    <mergeCell ref="A57:B57"/>
    <mergeCell ref="A58:B58"/>
    <mergeCell ref="A39:B39"/>
    <mergeCell ref="A40:B40"/>
    <mergeCell ref="A41:B41"/>
    <mergeCell ref="A50:B50"/>
    <mergeCell ref="A51:B51"/>
    <mergeCell ref="A52:B52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M43:AP43"/>
    <mergeCell ref="A44:B49"/>
    <mergeCell ref="C44:C49"/>
    <mergeCell ref="D44:D49"/>
    <mergeCell ref="E44:E49"/>
    <mergeCell ref="F44:M44"/>
    <mergeCell ref="N44:S44"/>
    <mergeCell ref="T44:AH44"/>
    <mergeCell ref="AI44:AI49"/>
    <mergeCell ref="AJ44:AJ49"/>
    <mergeCell ref="AK44:AN45"/>
    <mergeCell ref="AO44:AO49"/>
    <mergeCell ref="AP44:AP49"/>
    <mergeCell ref="F45:F49"/>
    <mergeCell ref="G45:I47"/>
    <mergeCell ref="J45:J49"/>
    <mergeCell ref="K45:M47"/>
    <mergeCell ref="N45:N49"/>
    <mergeCell ref="O45:O49"/>
    <mergeCell ref="P45:P49"/>
    <mergeCell ref="Q45:Q49"/>
    <mergeCell ref="R45:R49"/>
    <mergeCell ref="S45:S49"/>
    <mergeCell ref="T45:T49"/>
    <mergeCell ref="AH45:AH49"/>
    <mergeCell ref="AK46:AK49"/>
    <mergeCell ref="AL46:AL49"/>
    <mergeCell ref="A77:B77"/>
    <mergeCell ref="A71:B71"/>
    <mergeCell ref="A72:B72"/>
    <mergeCell ref="A73:B73"/>
    <mergeCell ref="AM46:AM49"/>
    <mergeCell ref="AN46:AN49"/>
    <mergeCell ref="U47:Y47"/>
    <mergeCell ref="Z47:Z49"/>
    <mergeCell ref="AA47:AB47"/>
    <mergeCell ref="X48:X49"/>
    <mergeCell ref="Y48:Y49"/>
    <mergeCell ref="AA48:AA49"/>
    <mergeCell ref="AB48:AB49"/>
    <mergeCell ref="AC48:AC49"/>
    <mergeCell ref="AD48:AD49"/>
    <mergeCell ref="AE48:AE49"/>
    <mergeCell ref="A74:B74"/>
    <mergeCell ref="A75:B75"/>
    <mergeCell ref="A76:B76"/>
    <mergeCell ref="A65:B65"/>
    <mergeCell ref="A66:B66"/>
    <mergeCell ref="AO2:AR2"/>
    <mergeCell ref="AQ3:AR4"/>
    <mergeCell ref="AQ5:AQ8"/>
    <mergeCell ref="AR5:AR8"/>
    <mergeCell ref="AQ44:AR45"/>
    <mergeCell ref="AQ46:AQ49"/>
    <mergeCell ref="AR46:AR49"/>
    <mergeCell ref="A78:B78"/>
    <mergeCell ref="P2:S2"/>
    <mergeCell ref="AI2:AL2"/>
    <mergeCell ref="AI43:AL43"/>
    <mergeCell ref="G48:G49"/>
    <mergeCell ref="H48:H49"/>
    <mergeCell ref="I48:I49"/>
    <mergeCell ref="K48:K49"/>
    <mergeCell ref="L48:L49"/>
    <mergeCell ref="M48:M49"/>
    <mergeCell ref="U48:U49"/>
    <mergeCell ref="V48:V49"/>
    <mergeCell ref="W48:W49"/>
    <mergeCell ref="U45:AB46"/>
    <mergeCell ref="AC45:AE47"/>
    <mergeCell ref="AF45:AF49"/>
    <mergeCell ref="AG45:AG49"/>
  </mergeCells>
  <phoneticPr fontId="3"/>
  <pageMargins left="0.43307086614173229" right="0.39370078740157483" top="0.51181102362204722" bottom="0.51181102362204722" header="0.59055118110236227" footer="0.51181102362204722"/>
  <pageSetup paperSize="9" scale="45" pageOrder="overThenDown" orientation="landscape" r:id="rId1"/>
  <headerFooter alignWithMargins="0"/>
  <rowBreaks count="1" manualBreakCount="1">
    <brk id="41" max="43" man="1"/>
  </rowBreaks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V104"/>
  <sheetViews>
    <sheetView view="pageBreakPreview" zoomScaleNormal="75" zoomScaleSheetLayoutView="100" workbookViewId="0">
      <selection activeCell="A105" sqref="A105:XFD111"/>
    </sheetView>
  </sheetViews>
  <sheetFormatPr defaultColWidth="11.625" defaultRowHeight="17.100000000000001" customHeight="1"/>
  <cols>
    <col min="1" max="1" width="4.875" style="2" customWidth="1"/>
    <col min="2" max="4" width="12.625" style="2" customWidth="1"/>
    <col min="5" max="5" width="9.125" style="46" customWidth="1"/>
    <col min="6" max="6" width="10.5" style="2" customWidth="1"/>
    <col min="7" max="7" width="8.75" style="2" customWidth="1"/>
    <col min="8" max="8" width="8.375" style="2" customWidth="1"/>
    <col min="9" max="9" width="7.125" style="2" customWidth="1"/>
    <col min="10" max="10" width="7.125" style="56" customWidth="1"/>
    <col min="11" max="12" width="8" style="2" customWidth="1"/>
    <col min="13" max="13" width="7.125" style="2" customWidth="1"/>
    <col min="14" max="15" width="10" style="2" customWidth="1"/>
    <col min="16" max="16" width="10" style="46" customWidth="1"/>
    <col min="17" max="17" width="10" style="2" customWidth="1"/>
    <col min="18" max="18" width="10" style="56" customWidth="1"/>
    <col min="19" max="19" width="10" style="2" customWidth="1"/>
    <col min="20" max="20" width="4.875" style="2" customWidth="1"/>
    <col min="21" max="21" width="12.625" style="2" customWidth="1"/>
    <col min="22" max="22" width="8.25" style="2" customWidth="1"/>
    <col min="23" max="35" width="7.125" style="2" customWidth="1"/>
    <col min="36" max="36" width="9.375" style="2" customWidth="1"/>
    <col min="37" max="42" width="7.125" style="2" customWidth="1"/>
    <col min="43" max="46" width="9.625" style="40" customWidth="1"/>
    <col min="47" max="47" width="4.125" style="2" customWidth="1"/>
    <col min="48" max="48" width="4.125" style="2" hidden="1" customWidth="1"/>
    <col min="49" max="16384" width="11.625" style="2"/>
  </cols>
  <sheetData>
    <row r="1" spans="1:48" s="59" customFormat="1" ht="30" customHeight="1">
      <c r="B1" s="103" t="s">
        <v>104</v>
      </c>
      <c r="C1" s="104"/>
      <c r="D1" s="104"/>
      <c r="E1" s="105"/>
      <c r="F1" s="104"/>
      <c r="G1" s="104"/>
      <c r="H1" s="104"/>
      <c r="I1" s="104"/>
      <c r="J1" s="106"/>
      <c r="K1" s="104"/>
      <c r="L1" s="104"/>
      <c r="M1" s="104"/>
      <c r="N1" s="104"/>
      <c r="P1" s="62"/>
      <c r="R1" s="61"/>
      <c r="U1" s="103" t="s">
        <v>108</v>
      </c>
      <c r="AQ1" s="63"/>
      <c r="AR1" s="63"/>
      <c r="AS1" s="63"/>
      <c r="AT1" s="63"/>
    </row>
    <row r="2" spans="1:48" s="6" customFormat="1" ht="30" customHeight="1">
      <c r="A2" s="16" t="s">
        <v>107</v>
      </c>
      <c r="E2" s="42"/>
      <c r="J2" s="51"/>
      <c r="P2" s="131" t="s">
        <v>113</v>
      </c>
      <c r="Q2" s="212"/>
      <c r="R2" s="212"/>
      <c r="S2" s="212"/>
      <c r="T2" s="16" t="s">
        <v>107</v>
      </c>
      <c r="AG2" s="9"/>
      <c r="AQ2" s="131" t="s">
        <v>113</v>
      </c>
      <c r="AR2" s="131"/>
      <c r="AS2" s="131"/>
      <c r="AT2" s="131"/>
    </row>
    <row r="3" spans="1:48" s="10" customFormat="1" ht="30" customHeight="1">
      <c r="A3" s="146" t="s">
        <v>0</v>
      </c>
      <c r="B3" s="148"/>
      <c r="C3" s="158" t="s">
        <v>1</v>
      </c>
      <c r="D3" s="158" t="s">
        <v>2</v>
      </c>
      <c r="E3" s="221" t="s">
        <v>97</v>
      </c>
      <c r="F3" s="167" t="s">
        <v>3</v>
      </c>
      <c r="G3" s="168"/>
      <c r="H3" s="168"/>
      <c r="I3" s="168"/>
      <c r="J3" s="168"/>
      <c r="K3" s="168"/>
      <c r="L3" s="168"/>
      <c r="M3" s="168"/>
      <c r="N3" s="167" t="s">
        <v>4</v>
      </c>
      <c r="O3" s="168"/>
      <c r="P3" s="168"/>
      <c r="Q3" s="168"/>
      <c r="R3" s="168"/>
      <c r="S3" s="169"/>
      <c r="T3" s="146" t="s">
        <v>0</v>
      </c>
      <c r="U3" s="148"/>
      <c r="V3" s="167" t="s">
        <v>5</v>
      </c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9"/>
      <c r="AK3" s="158" t="s">
        <v>6</v>
      </c>
      <c r="AL3" s="158" t="s">
        <v>7</v>
      </c>
      <c r="AM3" s="179" t="s">
        <v>8</v>
      </c>
      <c r="AN3" s="147"/>
      <c r="AO3" s="147"/>
      <c r="AP3" s="148"/>
      <c r="AQ3" s="187" t="s">
        <v>9</v>
      </c>
      <c r="AR3" s="187" t="s">
        <v>10</v>
      </c>
      <c r="AS3" s="198" t="s">
        <v>114</v>
      </c>
      <c r="AT3" s="199"/>
      <c r="AU3" s="127"/>
    </row>
    <row r="4" spans="1:48" s="6" customFormat="1" ht="30" customHeight="1">
      <c r="A4" s="170"/>
      <c r="B4" s="173"/>
      <c r="C4" s="174"/>
      <c r="D4" s="174"/>
      <c r="E4" s="222"/>
      <c r="F4" s="180" t="s">
        <v>17</v>
      </c>
      <c r="G4" s="179" t="s">
        <v>11</v>
      </c>
      <c r="H4" s="147"/>
      <c r="I4" s="148"/>
      <c r="J4" s="215" t="s">
        <v>98</v>
      </c>
      <c r="K4" s="179" t="s">
        <v>12</v>
      </c>
      <c r="L4" s="147"/>
      <c r="M4" s="148"/>
      <c r="N4" s="158" t="s">
        <v>13</v>
      </c>
      <c r="O4" s="158" t="s">
        <v>14</v>
      </c>
      <c r="P4" s="218" t="s">
        <v>99</v>
      </c>
      <c r="Q4" s="190" t="s">
        <v>15</v>
      </c>
      <c r="R4" s="215" t="s">
        <v>98</v>
      </c>
      <c r="S4" s="158" t="s">
        <v>16</v>
      </c>
      <c r="T4" s="170"/>
      <c r="U4" s="173"/>
      <c r="V4" s="158" t="s">
        <v>17</v>
      </c>
      <c r="W4" s="146" t="s">
        <v>18</v>
      </c>
      <c r="X4" s="147"/>
      <c r="Y4" s="147"/>
      <c r="Z4" s="147"/>
      <c r="AA4" s="147"/>
      <c r="AB4" s="147"/>
      <c r="AC4" s="147"/>
      <c r="AD4" s="148"/>
      <c r="AE4" s="152" t="s">
        <v>19</v>
      </c>
      <c r="AF4" s="153"/>
      <c r="AG4" s="154"/>
      <c r="AH4" s="158" t="s">
        <v>20</v>
      </c>
      <c r="AI4" s="158" t="s">
        <v>21</v>
      </c>
      <c r="AJ4" s="158" t="s">
        <v>22</v>
      </c>
      <c r="AK4" s="159"/>
      <c r="AL4" s="159"/>
      <c r="AM4" s="149"/>
      <c r="AN4" s="150"/>
      <c r="AO4" s="150"/>
      <c r="AP4" s="151"/>
      <c r="AQ4" s="213"/>
      <c r="AR4" s="213"/>
      <c r="AS4" s="200"/>
      <c r="AT4" s="201"/>
    </row>
    <row r="5" spans="1:48" s="6" customFormat="1" ht="30" customHeight="1">
      <c r="A5" s="170"/>
      <c r="B5" s="173"/>
      <c r="C5" s="174"/>
      <c r="D5" s="174"/>
      <c r="E5" s="222"/>
      <c r="F5" s="159"/>
      <c r="G5" s="170"/>
      <c r="H5" s="183"/>
      <c r="I5" s="173"/>
      <c r="J5" s="216"/>
      <c r="K5" s="170"/>
      <c r="L5" s="183"/>
      <c r="M5" s="173"/>
      <c r="N5" s="159"/>
      <c r="O5" s="159"/>
      <c r="P5" s="219"/>
      <c r="Q5" s="191"/>
      <c r="R5" s="216"/>
      <c r="S5" s="159"/>
      <c r="T5" s="170"/>
      <c r="U5" s="173"/>
      <c r="V5" s="159"/>
      <c r="W5" s="149"/>
      <c r="X5" s="150"/>
      <c r="Y5" s="150"/>
      <c r="Z5" s="150"/>
      <c r="AA5" s="150"/>
      <c r="AB5" s="150"/>
      <c r="AC5" s="150"/>
      <c r="AD5" s="151"/>
      <c r="AE5" s="155"/>
      <c r="AF5" s="156"/>
      <c r="AG5" s="157"/>
      <c r="AH5" s="159"/>
      <c r="AI5" s="159"/>
      <c r="AJ5" s="159"/>
      <c r="AK5" s="159"/>
      <c r="AL5" s="159"/>
      <c r="AM5" s="161" t="s">
        <v>23</v>
      </c>
      <c r="AN5" s="161" t="s">
        <v>24</v>
      </c>
      <c r="AO5" s="144" t="s">
        <v>25</v>
      </c>
      <c r="AP5" s="161" t="s">
        <v>26</v>
      </c>
      <c r="AQ5" s="213"/>
      <c r="AR5" s="213"/>
      <c r="AS5" s="202" t="s">
        <v>23</v>
      </c>
      <c r="AT5" s="202" t="s">
        <v>115</v>
      </c>
    </row>
    <row r="6" spans="1:48" s="6" customFormat="1" ht="30" customHeight="1">
      <c r="A6" s="170"/>
      <c r="B6" s="173"/>
      <c r="C6" s="174"/>
      <c r="D6" s="174"/>
      <c r="E6" s="222"/>
      <c r="F6" s="159"/>
      <c r="G6" s="170"/>
      <c r="H6" s="183"/>
      <c r="I6" s="173"/>
      <c r="J6" s="216"/>
      <c r="K6" s="170"/>
      <c r="L6" s="183"/>
      <c r="M6" s="173"/>
      <c r="N6" s="159"/>
      <c r="O6" s="159"/>
      <c r="P6" s="219"/>
      <c r="Q6" s="191"/>
      <c r="R6" s="216"/>
      <c r="S6" s="159"/>
      <c r="T6" s="170"/>
      <c r="U6" s="173"/>
      <c r="V6" s="159"/>
      <c r="W6" s="167" t="s">
        <v>27</v>
      </c>
      <c r="X6" s="168"/>
      <c r="Y6" s="168"/>
      <c r="Z6" s="168"/>
      <c r="AA6" s="169"/>
      <c r="AB6" s="146" t="s">
        <v>26</v>
      </c>
      <c r="AC6" s="171"/>
      <c r="AD6" s="172"/>
      <c r="AE6" s="155"/>
      <c r="AF6" s="156"/>
      <c r="AG6" s="157"/>
      <c r="AH6" s="159"/>
      <c r="AI6" s="159"/>
      <c r="AJ6" s="159"/>
      <c r="AK6" s="159"/>
      <c r="AL6" s="159"/>
      <c r="AM6" s="162"/>
      <c r="AN6" s="162"/>
      <c r="AO6" s="162"/>
      <c r="AP6" s="162"/>
      <c r="AQ6" s="213"/>
      <c r="AR6" s="213"/>
      <c r="AS6" s="203"/>
      <c r="AT6" s="203"/>
    </row>
    <row r="7" spans="1:48" s="6" customFormat="1" ht="30" customHeight="1">
      <c r="A7" s="170"/>
      <c r="B7" s="173"/>
      <c r="C7" s="174"/>
      <c r="D7" s="174"/>
      <c r="E7" s="222"/>
      <c r="F7" s="159"/>
      <c r="G7" s="142"/>
      <c r="H7" s="144" t="s">
        <v>28</v>
      </c>
      <c r="I7" s="144" t="s">
        <v>29</v>
      </c>
      <c r="J7" s="216"/>
      <c r="K7" s="142"/>
      <c r="L7" s="144" t="s">
        <v>28</v>
      </c>
      <c r="M7" s="144" t="s">
        <v>29</v>
      </c>
      <c r="N7" s="159"/>
      <c r="O7" s="159"/>
      <c r="P7" s="219"/>
      <c r="Q7" s="191"/>
      <c r="R7" s="216"/>
      <c r="S7" s="159"/>
      <c r="T7" s="170"/>
      <c r="U7" s="173"/>
      <c r="V7" s="159"/>
      <c r="W7" s="144" t="s">
        <v>30</v>
      </c>
      <c r="X7" s="144" t="s">
        <v>31</v>
      </c>
      <c r="Y7" s="144" t="s">
        <v>32</v>
      </c>
      <c r="Z7" s="144" t="s">
        <v>33</v>
      </c>
      <c r="AA7" s="144" t="s">
        <v>34</v>
      </c>
      <c r="AB7" s="170"/>
      <c r="AC7" s="144" t="s">
        <v>28</v>
      </c>
      <c r="AD7" s="144" t="s">
        <v>29</v>
      </c>
      <c r="AE7" s="142"/>
      <c r="AF7" s="144" t="s">
        <v>28</v>
      </c>
      <c r="AG7" s="144" t="s">
        <v>29</v>
      </c>
      <c r="AH7" s="159"/>
      <c r="AI7" s="159"/>
      <c r="AJ7" s="159"/>
      <c r="AK7" s="159"/>
      <c r="AL7" s="159"/>
      <c r="AM7" s="162"/>
      <c r="AN7" s="162"/>
      <c r="AO7" s="162"/>
      <c r="AP7" s="162"/>
      <c r="AQ7" s="213"/>
      <c r="AR7" s="213"/>
      <c r="AS7" s="203"/>
      <c r="AT7" s="203"/>
    </row>
    <row r="8" spans="1:48" s="6" customFormat="1" ht="30" customHeight="1">
      <c r="A8" s="149"/>
      <c r="B8" s="151"/>
      <c r="C8" s="175"/>
      <c r="D8" s="175"/>
      <c r="E8" s="223"/>
      <c r="F8" s="160"/>
      <c r="G8" s="143"/>
      <c r="H8" s="145"/>
      <c r="I8" s="145"/>
      <c r="J8" s="217"/>
      <c r="K8" s="143"/>
      <c r="L8" s="145"/>
      <c r="M8" s="145"/>
      <c r="N8" s="160"/>
      <c r="O8" s="160"/>
      <c r="P8" s="220"/>
      <c r="Q8" s="192"/>
      <c r="R8" s="217"/>
      <c r="S8" s="160"/>
      <c r="T8" s="149"/>
      <c r="U8" s="151"/>
      <c r="V8" s="160"/>
      <c r="W8" s="145"/>
      <c r="X8" s="145"/>
      <c r="Y8" s="145"/>
      <c r="Z8" s="145"/>
      <c r="AA8" s="145"/>
      <c r="AB8" s="149"/>
      <c r="AC8" s="145"/>
      <c r="AD8" s="145"/>
      <c r="AE8" s="143"/>
      <c r="AF8" s="145"/>
      <c r="AG8" s="145"/>
      <c r="AH8" s="160"/>
      <c r="AI8" s="160"/>
      <c r="AJ8" s="160"/>
      <c r="AK8" s="160"/>
      <c r="AL8" s="160"/>
      <c r="AM8" s="145"/>
      <c r="AN8" s="145"/>
      <c r="AO8" s="145"/>
      <c r="AP8" s="145"/>
      <c r="AQ8" s="214"/>
      <c r="AR8" s="214"/>
      <c r="AS8" s="204"/>
      <c r="AT8" s="204"/>
    </row>
    <row r="9" spans="1:48" s="6" customFormat="1" ht="19.5" customHeight="1">
      <c r="E9" s="42"/>
      <c r="J9" s="51"/>
      <c r="P9" s="42"/>
      <c r="R9" s="51"/>
      <c r="AQ9" s="38"/>
      <c r="AR9" s="38"/>
      <c r="AS9" s="128"/>
      <c r="AT9" s="128"/>
    </row>
    <row r="10" spans="1:48" s="21" customFormat="1" ht="35.25" customHeight="1">
      <c r="A10" s="17" t="s">
        <v>80</v>
      </c>
      <c r="B10" s="18" t="s">
        <v>81</v>
      </c>
      <c r="C10" s="19"/>
      <c r="D10" s="20">
        <v>96</v>
      </c>
      <c r="E10" s="47"/>
      <c r="F10" s="20">
        <v>96</v>
      </c>
      <c r="G10" s="20">
        <v>0</v>
      </c>
      <c r="H10" s="20">
        <v>0</v>
      </c>
      <c r="I10" s="20">
        <v>0</v>
      </c>
      <c r="J10" s="52">
        <v>0</v>
      </c>
      <c r="K10" s="20">
        <v>0</v>
      </c>
      <c r="L10" s="20">
        <v>0</v>
      </c>
      <c r="M10" s="20">
        <v>0</v>
      </c>
      <c r="N10" s="20">
        <v>1</v>
      </c>
      <c r="O10" s="20">
        <v>0</v>
      </c>
      <c r="P10" s="43">
        <v>0</v>
      </c>
      <c r="Q10" s="20">
        <v>0</v>
      </c>
      <c r="R10" s="20">
        <v>0</v>
      </c>
      <c r="S10" s="20">
        <v>0</v>
      </c>
      <c r="T10" s="17" t="s">
        <v>80</v>
      </c>
      <c r="U10" s="18" t="s">
        <v>81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43">
        <f>AP10/D10*100000</f>
        <v>0</v>
      </c>
      <c r="AR10" s="43">
        <f>AI10/D10*100000</f>
        <v>0</v>
      </c>
      <c r="AS10" s="130" t="s">
        <v>117</v>
      </c>
      <c r="AT10" s="130" t="s">
        <v>117</v>
      </c>
      <c r="AV10" s="21" t="e">
        <f>#REF!</f>
        <v>#REF!</v>
      </c>
    </row>
    <row r="11" spans="1:48" s="21" customFormat="1" ht="35.25" customHeight="1">
      <c r="A11" s="17" t="s">
        <v>82</v>
      </c>
      <c r="B11" s="18" t="s">
        <v>81</v>
      </c>
      <c r="C11" s="19"/>
      <c r="D11" s="20">
        <v>225</v>
      </c>
      <c r="E11" s="47"/>
      <c r="F11" s="20">
        <v>225</v>
      </c>
      <c r="G11" s="20">
        <v>0</v>
      </c>
      <c r="H11" s="20">
        <v>0</v>
      </c>
      <c r="I11" s="20">
        <v>0</v>
      </c>
      <c r="J11" s="52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17" t="s">
        <v>82</v>
      </c>
      <c r="U11" s="18" t="s">
        <v>81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43">
        <f>AP11/D11*100000</f>
        <v>0</v>
      </c>
      <c r="AR11" s="43">
        <f>AI11/D11*100000</f>
        <v>0</v>
      </c>
      <c r="AS11" s="130" t="s">
        <v>117</v>
      </c>
      <c r="AT11" s="130" t="s">
        <v>117</v>
      </c>
      <c r="AV11" s="21" t="e">
        <f>#REF!</f>
        <v>#REF!</v>
      </c>
    </row>
    <row r="12" spans="1:48" s="21" customFormat="1" ht="35.25" customHeight="1">
      <c r="A12" s="22"/>
      <c r="B12" s="23" t="s">
        <v>83</v>
      </c>
      <c r="C12" s="19"/>
      <c r="D12" s="20">
        <v>321</v>
      </c>
      <c r="E12" s="47"/>
      <c r="F12" s="20">
        <v>321</v>
      </c>
      <c r="G12" s="20">
        <v>0</v>
      </c>
      <c r="H12" s="20">
        <v>0</v>
      </c>
      <c r="I12" s="20">
        <v>0</v>
      </c>
      <c r="J12" s="52">
        <v>0</v>
      </c>
      <c r="K12" s="20">
        <v>0</v>
      </c>
      <c r="L12" s="20">
        <v>0</v>
      </c>
      <c r="M12" s="20">
        <v>0</v>
      </c>
      <c r="N12" s="20">
        <v>1</v>
      </c>
      <c r="O12" s="20">
        <v>0</v>
      </c>
      <c r="P12" s="43">
        <v>0</v>
      </c>
      <c r="Q12" s="20">
        <v>0</v>
      </c>
      <c r="R12" s="20">
        <v>0</v>
      </c>
      <c r="S12" s="20">
        <v>0</v>
      </c>
      <c r="T12" s="22"/>
      <c r="U12" s="23" t="s">
        <v>83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43">
        <f>AP12/D12*100000</f>
        <v>0</v>
      </c>
      <c r="AR12" s="43">
        <f>AI12/D12*100000</f>
        <v>0</v>
      </c>
      <c r="AS12" s="130" t="s">
        <v>118</v>
      </c>
      <c r="AT12" s="130" t="s">
        <v>117</v>
      </c>
      <c r="AV12" s="21" t="e">
        <f>#REF!</f>
        <v>#REF!</v>
      </c>
    </row>
    <row r="13" spans="1:48" s="21" customFormat="1" ht="19.5" customHeight="1">
      <c r="C13" s="12"/>
      <c r="D13" s="12"/>
      <c r="E13" s="13"/>
      <c r="F13" s="12"/>
      <c r="G13" s="12"/>
      <c r="H13" s="12"/>
      <c r="I13" s="12"/>
      <c r="J13" s="53"/>
      <c r="K13" s="12"/>
      <c r="L13" s="12"/>
      <c r="M13" s="12"/>
      <c r="N13" s="12"/>
      <c r="O13" s="12"/>
      <c r="P13" s="13"/>
      <c r="Q13" s="12"/>
      <c r="R13" s="53"/>
      <c r="S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3"/>
      <c r="AR13" s="13"/>
      <c r="AS13" s="129"/>
      <c r="AT13" s="129"/>
    </row>
    <row r="14" spans="1:48" s="21" customFormat="1" ht="36" customHeight="1">
      <c r="A14" s="24"/>
      <c r="B14" s="25" t="s">
        <v>84</v>
      </c>
      <c r="C14" s="26">
        <v>17115</v>
      </c>
      <c r="D14" s="20">
        <v>2021</v>
      </c>
      <c r="E14" s="43">
        <v>11.808355243938067</v>
      </c>
      <c r="F14" s="20">
        <v>1990</v>
      </c>
      <c r="G14" s="20">
        <v>31</v>
      </c>
      <c r="H14" s="20">
        <v>24</v>
      </c>
      <c r="I14" s="20">
        <v>0</v>
      </c>
      <c r="J14" s="52">
        <v>1.5338941118258289</v>
      </c>
      <c r="K14" s="20">
        <v>24</v>
      </c>
      <c r="L14" s="20">
        <v>17</v>
      </c>
      <c r="M14" s="20">
        <v>0</v>
      </c>
      <c r="N14" s="20">
        <v>165</v>
      </c>
      <c r="O14" s="20">
        <v>33</v>
      </c>
      <c r="P14" s="43">
        <v>20</v>
      </c>
      <c r="Q14" s="20">
        <v>0</v>
      </c>
      <c r="R14" s="52">
        <v>0</v>
      </c>
      <c r="S14" s="20">
        <v>0</v>
      </c>
      <c r="T14" s="24"/>
      <c r="U14" s="25" t="s">
        <v>84</v>
      </c>
      <c r="V14" s="20">
        <v>14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10</v>
      </c>
      <c r="AK14" s="20">
        <v>7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43">
        <f t="shared" ref="AQ14:AQ34" si="0">AP14/D14*100000</f>
        <v>0</v>
      </c>
      <c r="AR14" s="43">
        <f t="shared" ref="AR14:AR34" si="1">AI14/D14*100000</f>
        <v>0</v>
      </c>
      <c r="AS14" s="130">
        <f t="shared" ref="AS14:AS34" si="2">K14/G14%</f>
        <v>77.41935483870968</v>
      </c>
      <c r="AT14" s="130" t="s">
        <v>117</v>
      </c>
      <c r="AV14" s="21" t="e">
        <f>#REF!</f>
        <v>#REF!</v>
      </c>
    </row>
    <row r="15" spans="1:48" s="21" customFormat="1" ht="36" customHeight="1">
      <c r="A15" s="27"/>
      <c r="B15" s="25" t="s">
        <v>85</v>
      </c>
      <c r="C15" s="26">
        <v>15361</v>
      </c>
      <c r="D15" s="20">
        <v>2142</v>
      </c>
      <c r="E15" s="43">
        <v>13.944404661154872</v>
      </c>
      <c r="F15" s="20">
        <v>2115</v>
      </c>
      <c r="G15" s="20">
        <v>27</v>
      </c>
      <c r="H15" s="20">
        <v>20</v>
      </c>
      <c r="I15" s="20">
        <v>2</v>
      </c>
      <c r="J15" s="52">
        <v>1.2605042016806722</v>
      </c>
      <c r="K15" s="20">
        <v>23</v>
      </c>
      <c r="L15" s="20">
        <v>17</v>
      </c>
      <c r="M15" s="20">
        <v>2</v>
      </c>
      <c r="N15" s="20">
        <v>185</v>
      </c>
      <c r="O15" s="20">
        <v>42</v>
      </c>
      <c r="P15" s="43">
        <v>22.702702702702705</v>
      </c>
      <c r="Q15" s="20">
        <v>0</v>
      </c>
      <c r="R15" s="52">
        <v>0</v>
      </c>
      <c r="S15" s="20">
        <v>0</v>
      </c>
      <c r="T15" s="27"/>
      <c r="U15" s="25" t="s">
        <v>85</v>
      </c>
      <c r="V15" s="20">
        <v>8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1</v>
      </c>
      <c r="AF15" s="20">
        <v>1</v>
      </c>
      <c r="AG15" s="20">
        <v>0</v>
      </c>
      <c r="AH15" s="20">
        <v>0</v>
      </c>
      <c r="AI15" s="20">
        <v>0</v>
      </c>
      <c r="AJ15" s="20">
        <v>14</v>
      </c>
      <c r="AK15" s="20">
        <v>4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43">
        <f t="shared" si="0"/>
        <v>0</v>
      </c>
      <c r="AR15" s="43">
        <f t="shared" si="1"/>
        <v>0</v>
      </c>
      <c r="AS15" s="130">
        <f t="shared" si="2"/>
        <v>85.185185185185176</v>
      </c>
      <c r="AT15" s="130" t="s">
        <v>117</v>
      </c>
      <c r="AV15" s="21" t="e">
        <f>#REF!</f>
        <v>#REF!</v>
      </c>
    </row>
    <row r="16" spans="1:48" s="21" customFormat="1" ht="36" customHeight="1">
      <c r="A16" s="27"/>
      <c r="B16" s="25" t="s">
        <v>86</v>
      </c>
      <c r="C16" s="26">
        <v>15016</v>
      </c>
      <c r="D16" s="20">
        <v>2301</v>
      </c>
      <c r="E16" s="43">
        <v>15.323654768247202</v>
      </c>
      <c r="F16" s="20">
        <v>2256</v>
      </c>
      <c r="G16" s="20">
        <v>45</v>
      </c>
      <c r="H16" s="20">
        <v>34</v>
      </c>
      <c r="I16" s="20">
        <v>0</v>
      </c>
      <c r="J16" s="52">
        <v>1.955671447196871</v>
      </c>
      <c r="K16" s="20">
        <v>33</v>
      </c>
      <c r="L16" s="20">
        <v>25</v>
      </c>
      <c r="M16" s="20">
        <v>0</v>
      </c>
      <c r="N16" s="20">
        <v>782</v>
      </c>
      <c r="O16" s="20">
        <v>99</v>
      </c>
      <c r="P16" s="43">
        <v>12.659846547314579</v>
      </c>
      <c r="Q16" s="20">
        <v>0</v>
      </c>
      <c r="R16" s="52">
        <v>0</v>
      </c>
      <c r="S16" s="20">
        <v>0</v>
      </c>
      <c r="T16" s="27"/>
      <c r="U16" s="25" t="s">
        <v>86</v>
      </c>
      <c r="V16" s="20">
        <v>20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1</v>
      </c>
      <c r="AF16" s="20">
        <v>1</v>
      </c>
      <c r="AG16" s="20">
        <v>0</v>
      </c>
      <c r="AH16" s="20">
        <v>0</v>
      </c>
      <c r="AI16" s="20">
        <v>0</v>
      </c>
      <c r="AJ16" s="20">
        <v>12</v>
      </c>
      <c r="AK16" s="20">
        <v>12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43">
        <f t="shared" si="0"/>
        <v>0</v>
      </c>
      <c r="AR16" s="43">
        <f t="shared" si="1"/>
        <v>0</v>
      </c>
      <c r="AS16" s="130">
        <f t="shared" si="2"/>
        <v>73.333333333333329</v>
      </c>
      <c r="AT16" s="130" t="s">
        <v>117</v>
      </c>
      <c r="AV16" s="21" t="e">
        <f>#REF!</f>
        <v>#REF!</v>
      </c>
    </row>
    <row r="17" spans="1:48" s="21" customFormat="1" ht="36" customHeight="1">
      <c r="A17" s="27"/>
      <c r="B17" s="25" t="s">
        <v>87</v>
      </c>
      <c r="C17" s="26">
        <v>18786</v>
      </c>
      <c r="D17" s="20">
        <v>3353</v>
      </c>
      <c r="E17" s="43">
        <v>17.848397743000106</v>
      </c>
      <c r="F17" s="20">
        <v>3289</v>
      </c>
      <c r="G17" s="20">
        <v>63</v>
      </c>
      <c r="H17" s="20">
        <v>45</v>
      </c>
      <c r="I17" s="20">
        <v>1</v>
      </c>
      <c r="J17" s="52">
        <v>1.8789144050104383</v>
      </c>
      <c r="K17" s="20">
        <v>58</v>
      </c>
      <c r="L17" s="20">
        <v>42</v>
      </c>
      <c r="M17" s="20">
        <v>1</v>
      </c>
      <c r="N17" s="20">
        <v>1358</v>
      </c>
      <c r="O17" s="20">
        <v>212</v>
      </c>
      <c r="P17" s="43">
        <v>15.611192930780559</v>
      </c>
      <c r="Q17" s="20">
        <v>0</v>
      </c>
      <c r="R17" s="52">
        <v>0</v>
      </c>
      <c r="S17" s="20">
        <v>0</v>
      </c>
      <c r="T17" s="27"/>
      <c r="U17" s="25" t="s">
        <v>87</v>
      </c>
      <c r="V17" s="20">
        <v>24</v>
      </c>
      <c r="W17" s="20">
        <v>0</v>
      </c>
      <c r="X17" s="20">
        <v>0</v>
      </c>
      <c r="Y17" s="20">
        <v>0</v>
      </c>
      <c r="Z17" s="20">
        <v>0</v>
      </c>
      <c r="AA17" s="20">
        <v>1</v>
      </c>
      <c r="AB17" s="20">
        <v>1</v>
      </c>
      <c r="AC17" s="20">
        <v>1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32</v>
      </c>
      <c r="AK17" s="20">
        <v>5</v>
      </c>
      <c r="AL17" s="20">
        <v>1</v>
      </c>
      <c r="AM17" s="20">
        <v>1</v>
      </c>
      <c r="AN17" s="20">
        <v>0</v>
      </c>
      <c r="AO17" s="20">
        <v>0</v>
      </c>
      <c r="AP17" s="20">
        <v>1</v>
      </c>
      <c r="AQ17" s="43">
        <f t="shared" si="0"/>
        <v>29.824038174768866</v>
      </c>
      <c r="AR17" s="43">
        <f t="shared" si="1"/>
        <v>0</v>
      </c>
      <c r="AS17" s="130">
        <f t="shared" si="2"/>
        <v>92.063492063492063</v>
      </c>
      <c r="AT17" s="130" t="s">
        <v>117</v>
      </c>
      <c r="AV17" s="21" t="e">
        <f>#REF!</f>
        <v>#REF!</v>
      </c>
    </row>
    <row r="18" spans="1:48" s="21" customFormat="1" ht="36" customHeight="1">
      <c r="A18" s="27" t="s">
        <v>80</v>
      </c>
      <c r="B18" s="25" t="s">
        <v>88</v>
      </c>
      <c r="C18" s="26">
        <v>40556</v>
      </c>
      <c r="D18" s="20">
        <v>9147</v>
      </c>
      <c r="E18" s="43">
        <v>22.553999408225664</v>
      </c>
      <c r="F18" s="20">
        <v>8868</v>
      </c>
      <c r="G18" s="20">
        <v>279</v>
      </c>
      <c r="H18" s="20">
        <v>207</v>
      </c>
      <c r="I18" s="20">
        <v>10</v>
      </c>
      <c r="J18" s="52">
        <v>3.0501803870121349</v>
      </c>
      <c r="K18" s="20">
        <v>241</v>
      </c>
      <c r="L18" s="20">
        <v>185</v>
      </c>
      <c r="M18" s="20">
        <v>7</v>
      </c>
      <c r="N18" s="20">
        <v>4319</v>
      </c>
      <c r="O18" s="20">
        <v>805</v>
      </c>
      <c r="P18" s="43">
        <v>18.638573743922205</v>
      </c>
      <c r="Q18" s="20">
        <v>0</v>
      </c>
      <c r="R18" s="52">
        <v>0</v>
      </c>
      <c r="S18" s="20">
        <v>0</v>
      </c>
      <c r="T18" s="27" t="s">
        <v>80</v>
      </c>
      <c r="U18" s="25" t="s">
        <v>88</v>
      </c>
      <c r="V18" s="20">
        <v>107</v>
      </c>
      <c r="W18" s="20">
        <v>0</v>
      </c>
      <c r="X18" s="20">
        <v>4</v>
      </c>
      <c r="Y18" s="20">
        <v>0</v>
      </c>
      <c r="Z18" s="20">
        <v>3</v>
      </c>
      <c r="AA18" s="20">
        <v>2</v>
      </c>
      <c r="AB18" s="20">
        <v>9</v>
      </c>
      <c r="AC18" s="20">
        <v>6</v>
      </c>
      <c r="AD18" s="20">
        <v>3</v>
      </c>
      <c r="AE18" s="20">
        <v>9</v>
      </c>
      <c r="AF18" s="20">
        <v>7</v>
      </c>
      <c r="AG18" s="20">
        <v>2</v>
      </c>
      <c r="AH18" s="20">
        <v>1</v>
      </c>
      <c r="AI18" s="20">
        <v>0</v>
      </c>
      <c r="AJ18" s="20">
        <v>111</v>
      </c>
      <c r="AK18" s="20">
        <v>38</v>
      </c>
      <c r="AL18" s="20">
        <v>4</v>
      </c>
      <c r="AM18" s="20">
        <v>9</v>
      </c>
      <c r="AN18" s="20">
        <v>0</v>
      </c>
      <c r="AO18" s="20">
        <v>0</v>
      </c>
      <c r="AP18" s="20">
        <v>9</v>
      </c>
      <c r="AQ18" s="43">
        <f t="shared" si="0"/>
        <v>98.392915710068877</v>
      </c>
      <c r="AR18" s="43">
        <f t="shared" si="1"/>
        <v>0</v>
      </c>
      <c r="AS18" s="130">
        <f t="shared" si="2"/>
        <v>86.379928315412187</v>
      </c>
      <c r="AT18" s="130" t="s">
        <v>117</v>
      </c>
      <c r="AV18" s="21" t="e">
        <f>#REF!</f>
        <v>#REF!</v>
      </c>
    </row>
    <row r="19" spans="1:48" s="21" customFormat="1" ht="36" customHeight="1">
      <c r="A19" s="27"/>
      <c r="B19" s="25" t="s">
        <v>89</v>
      </c>
      <c r="C19" s="26">
        <v>52966</v>
      </c>
      <c r="D19" s="20">
        <v>18676</v>
      </c>
      <c r="E19" s="43">
        <v>35.260355699882943</v>
      </c>
      <c r="F19" s="20">
        <v>18020</v>
      </c>
      <c r="G19" s="20">
        <v>656</v>
      </c>
      <c r="H19" s="20">
        <v>456</v>
      </c>
      <c r="I19" s="20">
        <v>11</v>
      </c>
      <c r="J19" s="52">
        <v>3.512529449560934</v>
      </c>
      <c r="K19" s="20">
        <v>594</v>
      </c>
      <c r="L19" s="20">
        <v>423</v>
      </c>
      <c r="M19" s="20">
        <v>10</v>
      </c>
      <c r="N19" s="20">
        <v>8496</v>
      </c>
      <c r="O19" s="20">
        <v>1573</v>
      </c>
      <c r="P19" s="43">
        <v>18.514595103578156</v>
      </c>
      <c r="Q19" s="20">
        <v>1</v>
      </c>
      <c r="R19" s="52">
        <v>6.3572790845518118E-2</v>
      </c>
      <c r="S19" s="20">
        <v>1</v>
      </c>
      <c r="T19" s="27"/>
      <c r="U19" s="25" t="s">
        <v>89</v>
      </c>
      <c r="V19" s="20">
        <v>235</v>
      </c>
      <c r="W19" s="20">
        <v>0</v>
      </c>
      <c r="X19" s="20">
        <v>7</v>
      </c>
      <c r="Y19" s="20">
        <v>3</v>
      </c>
      <c r="Z19" s="20">
        <v>4</v>
      </c>
      <c r="AA19" s="20">
        <v>7</v>
      </c>
      <c r="AB19" s="20">
        <v>21</v>
      </c>
      <c r="AC19" s="20">
        <v>12</v>
      </c>
      <c r="AD19" s="20">
        <v>5</v>
      </c>
      <c r="AE19" s="20">
        <v>20</v>
      </c>
      <c r="AF19" s="20">
        <v>16</v>
      </c>
      <c r="AG19" s="20">
        <v>0</v>
      </c>
      <c r="AH19" s="20">
        <v>4</v>
      </c>
      <c r="AI19" s="20">
        <v>1</v>
      </c>
      <c r="AJ19" s="20">
        <v>307</v>
      </c>
      <c r="AK19" s="20">
        <v>62</v>
      </c>
      <c r="AL19" s="20">
        <v>7</v>
      </c>
      <c r="AM19" s="20">
        <v>21</v>
      </c>
      <c r="AN19" s="20">
        <v>0</v>
      </c>
      <c r="AO19" s="20">
        <v>0</v>
      </c>
      <c r="AP19" s="20">
        <v>21</v>
      </c>
      <c r="AQ19" s="43">
        <f t="shared" si="0"/>
        <v>112.44377811094452</v>
      </c>
      <c r="AR19" s="43">
        <f t="shared" si="1"/>
        <v>5.3544656243306914</v>
      </c>
      <c r="AS19" s="130">
        <f t="shared" si="2"/>
        <v>90.548780487804891</v>
      </c>
      <c r="AT19" s="130">
        <f t="shared" ref="AT19:AT34" si="3">S19/Q19%</f>
        <v>100</v>
      </c>
      <c r="AV19" s="21" t="e">
        <f>#REF!</f>
        <v>#REF!</v>
      </c>
    </row>
    <row r="20" spans="1:48" s="21" customFormat="1" ht="36" customHeight="1">
      <c r="A20" s="27"/>
      <c r="B20" s="25" t="s">
        <v>90</v>
      </c>
      <c r="C20" s="26">
        <v>51225</v>
      </c>
      <c r="D20" s="20">
        <v>18567</v>
      </c>
      <c r="E20" s="43">
        <v>36.24597364568082</v>
      </c>
      <c r="F20" s="20">
        <v>17856</v>
      </c>
      <c r="G20" s="20">
        <v>711</v>
      </c>
      <c r="H20" s="20">
        <v>489</v>
      </c>
      <c r="I20" s="20">
        <v>23</v>
      </c>
      <c r="J20" s="52">
        <v>3.829374697043141</v>
      </c>
      <c r="K20" s="20">
        <v>636</v>
      </c>
      <c r="L20" s="20">
        <v>438</v>
      </c>
      <c r="M20" s="20">
        <v>22</v>
      </c>
      <c r="N20" s="20">
        <v>7397</v>
      </c>
      <c r="O20" s="20">
        <v>1734</v>
      </c>
      <c r="P20" s="43">
        <v>23.441935919967555</v>
      </c>
      <c r="Q20" s="20">
        <v>5</v>
      </c>
      <c r="R20" s="52">
        <v>0.28835063437139563</v>
      </c>
      <c r="S20" s="20">
        <v>3</v>
      </c>
      <c r="T20" s="27"/>
      <c r="U20" s="25" t="s">
        <v>90</v>
      </c>
      <c r="V20" s="20">
        <v>231</v>
      </c>
      <c r="W20" s="20">
        <v>0</v>
      </c>
      <c r="X20" s="20">
        <v>9</v>
      </c>
      <c r="Y20" s="20">
        <v>3</v>
      </c>
      <c r="Z20" s="20">
        <v>2</v>
      </c>
      <c r="AA20" s="20">
        <v>2</v>
      </c>
      <c r="AB20" s="20">
        <v>17</v>
      </c>
      <c r="AC20" s="20">
        <v>11</v>
      </c>
      <c r="AD20" s="20">
        <v>5</v>
      </c>
      <c r="AE20" s="20">
        <v>30</v>
      </c>
      <c r="AF20" s="20">
        <v>18</v>
      </c>
      <c r="AG20" s="20">
        <v>5</v>
      </c>
      <c r="AH20" s="20">
        <v>2</v>
      </c>
      <c r="AI20" s="20">
        <v>0</v>
      </c>
      <c r="AJ20" s="20">
        <v>350</v>
      </c>
      <c r="AK20" s="20">
        <v>77</v>
      </c>
      <c r="AL20" s="20">
        <v>8</v>
      </c>
      <c r="AM20" s="20">
        <v>15</v>
      </c>
      <c r="AN20" s="20">
        <v>0</v>
      </c>
      <c r="AO20" s="20">
        <v>2</v>
      </c>
      <c r="AP20" s="20">
        <v>17</v>
      </c>
      <c r="AQ20" s="43">
        <f t="shared" si="0"/>
        <v>91.560295147304359</v>
      </c>
      <c r="AR20" s="43">
        <f t="shared" si="1"/>
        <v>0</v>
      </c>
      <c r="AS20" s="130">
        <f t="shared" si="2"/>
        <v>89.451476793248943</v>
      </c>
      <c r="AT20" s="130">
        <f t="shared" si="3"/>
        <v>60</v>
      </c>
      <c r="AV20" s="21" t="e">
        <f>#REF!</f>
        <v>#REF!</v>
      </c>
    </row>
    <row r="21" spans="1:48" s="21" customFormat="1" ht="36" customHeight="1">
      <c r="A21" s="27"/>
      <c r="B21" s="25" t="s">
        <v>91</v>
      </c>
      <c r="C21" s="26">
        <v>46420</v>
      </c>
      <c r="D21" s="20">
        <v>16285</v>
      </c>
      <c r="E21" s="43">
        <v>35.081861266695391</v>
      </c>
      <c r="F21" s="20">
        <v>15610</v>
      </c>
      <c r="G21" s="20">
        <v>674</v>
      </c>
      <c r="H21" s="20">
        <v>453</v>
      </c>
      <c r="I21" s="20">
        <v>17</v>
      </c>
      <c r="J21" s="52">
        <v>4.1387780165796739</v>
      </c>
      <c r="K21" s="20">
        <v>618</v>
      </c>
      <c r="L21" s="20">
        <v>422</v>
      </c>
      <c r="M21" s="20">
        <v>17</v>
      </c>
      <c r="N21" s="20">
        <v>5292</v>
      </c>
      <c r="O21" s="20">
        <v>1358</v>
      </c>
      <c r="P21" s="43">
        <v>25.661375661375661</v>
      </c>
      <c r="Q21" s="20">
        <v>1</v>
      </c>
      <c r="R21" s="52">
        <v>7.3637702503681887E-2</v>
      </c>
      <c r="S21" s="20">
        <v>1</v>
      </c>
      <c r="T21" s="27"/>
      <c r="U21" s="25" t="s">
        <v>91</v>
      </c>
      <c r="V21" s="20">
        <v>200</v>
      </c>
      <c r="W21" s="20">
        <v>0</v>
      </c>
      <c r="X21" s="20">
        <v>5</v>
      </c>
      <c r="Y21" s="20">
        <v>1</v>
      </c>
      <c r="Z21" s="20">
        <v>5</v>
      </c>
      <c r="AA21" s="20">
        <v>3</v>
      </c>
      <c r="AB21" s="20">
        <v>14</v>
      </c>
      <c r="AC21" s="20">
        <v>9</v>
      </c>
      <c r="AD21" s="20">
        <v>4</v>
      </c>
      <c r="AE21" s="20">
        <v>30</v>
      </c>
      <c r="AF21" s="20">
        <v>23</v>
      </c>
      <c r="AG21" s="20">
        <v>0</v>
      </c>
      <c r="AH21" s="20">
        <v>6</v>
      </c>
      <c r="AI21" s="20">
        <v>0</v>
      </c>
      <c r="AJ21" s="20">
        <v>364</v>
      </c>
      <c r="AK21" s="20">
        <v>56</v>
      </c>
      <c r="AL21" s="20">
        <v>7</v>
      </c>
      <c r="AM21" s="20">
        <v>14</v>
      </c>
      <c r="AN21" s="20">
        <v>0</v>
      </c>
      <c r="AO21" s="20">
        <v>0</v>
      </c>
      <c r="AP21" s="20">
        <v>14</v>
      </c>
      <c r="AQ21" s="43">
        <f t="shared" si="0"/>
        <v>85.968682836966536</v>
      </c>
      <c r="AR21" s="43">
        <f t="shared" si="1"/>
        <v>0</v>
      </c>
      <c r="AS21" s="130">
        <f t="shared" si="2"/>
        <v>91.691394658753708</v>
      </c>
      <c r="AT21" s="130">
        <f t="shared" si="3"/>
        <v>100</v>
      </c>
      <c r="AV21" s="21" t="e">
        <f>#REF!</f>
        <v>#REF!</v>
      </c>
    </row>
    <row r="22" spans="1:48" s="21" customFormat="1" ht="36" customHeight="1">
      <c r="A22" s="27"/>
      <c r="B22" s="25" t="s">
        <v>92</v>
      </c>
      <c r="C22" s="26">
        <v>60437</v>
      </c>
      <c r="D22" s="20">
        <v>14922</v>
      </c>
      <c r="E22" s="43">
        <v>24.690173238248093</v>
      </c>
      <c r="F22" s="20">
        <v>14140</v>
      </c>
      <c r="G22" s="20">
        <v>781</v>
      </c>
      <c r="H22" s="20">
        <v>472</v>
      </c>
      <c r="I22" s="20">
        <v>23</v>
      </c>
      <c r="J22" s="52">
        <v>5.2338828575258001</v>
      </c>
      <c r="K22" s="20">
        <v>710</v>
      </c>
      <c r="L22" s="20">
        <v>438</v>
      </c>
      <c r="M22" s="20">
        <v>21</v>
      </c>
      <c r="N22" s="20">
        <v>4382</v>
      </c>
      <c r="O22" s="20">
        <v>922</v>
      </c>
      <c r="P22" s="43">
        <v>21.040620721131901</v>
      </c>
      <c r="Q22" s="20">
        <v>3</v>
      </c>
      <c r="R22" s="52">
        <v>0.32537960954446854</v>
      </c>
      <c r="S22" s="20">
        <v>2</v>
      </c>
      <c r="T22" s="27"/>
      <c r="U22" s="25" t="s">
        <v>92</v>
      </c>
      <c r="V22" s="20">
        <v>202</v>
      </c>
      <c r="W22" s="20">
        <v>0</v>
      </c>
      <c r="X22" s="20">
        <v>16</v>
      </c>
      <c r="Y22" s="20">
        <v>4</v>
      </c>
      <c r="Z22" s="20">
        <v>3</v>
      </c>
      <c r="AA22" s="20">
        <v>6</v>
      </c>
      <c r="AB22" s="20">
        <v>30</v>
      </c>
      <c r="AC22" s="20">
        <v>19</v>
      </c>
      <c r="AD22" s="20">
        <v>6</v>
      </c>
      <c r="AE22" s="20">
        <v>46</v>
      </c>
      <c r="AF22" s="20">
        <v>31</v>
      </c>
      <c r="AG22" s="20">
        <v>6</v>
      </c>
      <c r="AH22" s="20">
        <v>6</v>
      </c>
      <c r="AI22" s="20">
        <v>2</v>
      </c>
      <c r="AJ22" s="20">
        <v>414</v>
      </c>
      <c r="AK22" s="20">
        <v>71</v>
      </c>
      <c r="AL22" s="20">
        <v>11</v>
      </c>
      <c r="AM22" s="20">
        <v>29</v>
      </c>
      <c r="AN22" s="20">
        <v>0</v>
      </c>
      <c r="AO22" s="20">
        <v>1</v>
      </c>
      <c r="AP22" s="20">
        <v>30</v>
      </c>
      <c r="AQ22" s="43">
        <f t="shared" si="0"/>
        <v>201.04543626859669</v>
      </c>
      <c r="AR22" s="43">
        <f t="shared" si="1"/>
        <v>13.403029084573115</v>
      </c>
      <c r="AS22" s="130">
        <f t="shared" si="2"/>
        <v>90.909090909090921</v>
      </c>
      <c r="AT22" s="130">
        <f t="shared" si="3"/>
        <v>66.666666666666671</v>
      </c>
      <c r="AV22" s="21" t="e">
        <f>#REF!</f>
        <v>#REF!</v>
      </c>
    </row>
    <row r="23" spans="1:48" s="21" customFormat="1" ht="36" customHeight="1">
      <c r="A23" s="28"/>
      <c r="B23" s="25" t="s">
        <v>93</v>
      </c>
      <c r="C23" s="26">
        <v>317882</v>
      </c>
      <c r="D23" s="20">
        <v>87414</v>
      </c>
      <c r="E23" s="43">
        <v>27.498883233401074</v>
      </c>
      <c r="F23" s="20">
        <v>84144</v>
      </c>
      <c r="G23" s="20">
        <v>3267</v>
      </c>
      <c r="H23" s="20">
        <v>2200</v>
      </c>
      <c r="I23" s="20">
        <v>87</v>
      </c>
      <c r="J23" s="52">
        <v>3.7373876038163223</v>
      </c>
      <c r="K23" s="20">
        <v>2937</v>
      </c>
      <c r="L23" s="20">
        <v>2007</v>
      </c>
      <c r="M23" s="20">
        <v>80</v>
      </c>
      <c r="N23" s="20">
        <v>32376</v>
      </c>
      <c r="O23" s="20">
        <v>6778</v>
      </c>
      <c r="P23" s="43">
        <v>20.93526068692859</v>
      </c>
      <c r="Q23" s="20">
        <v>10</v>
      </c>
      <c r="R23" s="52">
        <v>0.14753614635585718</v>
      </c>
      <c r="S23" s="20">
        <v>7</v>
      </c>
      <c r="T23" s="28"/>
      <c r="U23" s="25" t="s">
        <v>93</v>
      </c>
      <c r="V23" s="20">
        <v>1041</v>
      </c>
      <c r="W23" s="20">
        <v>0</v>
      </c>
      <c r="X23" s="20">
        <v>41</v>
      </c>
      <c r="Y23" s="20">
        <v>11</v>
      </c>
      <c r="Z23" s="20">
        <v>17</v>
      </c>
      <c r="AA23" s="20">
        <v>21</v>
      </c>
      <c r="AB23" s="20">
        <v>92</v>
      </c>
      <c r="AC23" s="20">
        <v>58</v>
      </c>
      <c r="AD23" s="20">
        <v>23</v>
      </c>
      <c r="AE23" s="20">
        <v>137</v>
      </c>
      <c r="AF23" s="20">
        <v>97</v>
      </c>
      <c r="AG23" s="20">
        <v>13</v>
      </c>
      <c r="AH23" s="20">
        <v>19</v>
      </c>
      <c r="AI23" s="20">
        <v>3</v>
      </c>
      <c r="AJ23" s="20">
        <v>1614</v>
      </c>
      <c r="AK23" s="20">
        <v>332</v>
      </c>
      <c r="AL23" s="20">
        <v>38</v>
      </c>
      <c r="AM23" s="20">
        <v>89</v>
      </c>
      <c r="AN23" s="20">
        <v>0</v>
      </c>
      <c r="AO23" s="20">
        <v>3</v>
      </c>
      <c r="AP23" s="20">
        <v>92</v>
      </c>
      <c r="AQ23" s="43">
        <f t="shared" si="0"/>
        <v>105.2462992198046</v>
      </c>
      <c r="AR23" s="43">
        <f t="shared" si="1"/>
        <v>3.4319445397762376</v>
      </c>
      <c r="AS23" s="130">
        <f t="shared" si="2"/>
        <v>89.898989898989896</v>
      </c>
      <c r="AT23" s="130">
        <f t="shared" si="3"/>
        <v>70</v>
      </c>
      <c r="AV23" s="21" t="e">
        <f>#REF!</f>
        <v>#REF!</v>
      </c>
    </row>
    <row r="24" spans="1:48" s="21" customFormat="1" ht="36" customHeight="1">
      <c r="A24" s="27"/>
      <c r="B24" s="25" t="s">
        <v>84</v>
      </c>
      <c r="C24" s="26">
        <v>30744</v>
      </c>
      <c r="D24" s="20">
        <v>5182</v>
      </c>
      <c r="E24" s="43">
        <v>16.855321363518087</v>
      </c>
      <c r="F24" s="20">
        <v>5118</v>
      </c>
      <c r="G24" s="20">
        <v>64</v>
      </c>
      <c r="H24" s="20">
        <v>44</v>
      </c>
      <c r="I24" s="20">
        <v>0</v>
      </c>
      <c r="J24" s="52">
        <v>1.2350443844075647</v>
      </c>
      <c r="K24" s="20">
        <v>58</v>
      </c>
      <c r="L24" s="20">
        <v>42</v>
      </c>
      <c r="M24" s="20">
        <v>0</v>
      </c>
      <c r="N24" s="20">
        <v>62</v>
      </c>
      <c r="O24" s="20">
        <v>14</v>
      </c>
      <c r="P24" s="43">
        <v>22.58064516129032</v>
      </c>
      <c r="Q24" s="20">
        <v>0</v>
      </c>
      <c r="R24" s="52">
        <v>0</v>
      </c>
      <c r="S24" s="20">
        <v>0</v>
      </c>
      <c r="T24" s="27"/>
      <c r="U24" s="25" t="s">
        <v>84</v>
      </c>
      <c r="V24" s="20">
        <v>40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2</v>
      </c>
      <c r="AF24" s="20">
        <v>2</v>
      </c>
      <c r="AG24" s="20">
        <v>0</v>
      </c>
      <c r="AH24" s="20">
        <v>1</v>
      </c>
      <c r="AI24" s="20">
        <v>0</v>
      </c>
      <c r="AJ24" s="20">
        <v>15</v>
      </c>
      <c r="AK24" s="20">
        <v>6</v>
      </c>
      <c r="AL24" s="20">
        <v>1</v>
      </c>
      <c r="AM24" s="20">
        <v>0</v>
      </c>
      <c r="AN24" s="20">
        <v>0</v>
      </c>
      <c r="AO24" s="20">
        <v>0</v>
      </c>
      <c r="AP24" s="20">
        <v>0</v>
      </c>
      <c r="AQ24" s="43">
        <f t="shared" si="0"/>
        <v>0</v>
      </c>
      <c r="AR24" s="43">
        <f t="shared" si="1"/>
        <v>0</v>
      </c>
      <c r="AS24" s="130">
        <f t="shared" si="2"/>
        <v>90.625</v>
      </c>
      <c r="AT24" s="130" t="s">
        <v>117</v>
      </c>
      <c r="AV24" s="21" t="e">
        <f>#REF!</f>
        <v>#REF!</v>
      </c>
    </row>
    <row r="25" spans="1:48" s="21" customFormat="1" ht="36" customHeight="1">
      <c r="A25" s="27"/>
      <c r="B25" s="25" t="s">
        <v>85</v>
      </c>
      <c r="C25" s="26">
        <v>27145</v>
      </c>
      <c r="D25" s="20">
        <v>5246</v>
      </c>
      <c r="E25" s="43">
        <v>19.325842696629213</v>
      </c>
      <c r="F25" s="20">
        <v>5196</v>
      </c>
      <c r="G25" s="20">
        <v>50</v>
      </c>
      <c r="H25" s="20">
        <v>36</v>
      </c>
      <c r="I25" s="20">
        <v>1</v>
      </c>
      <c r="J25" s="52">
        <v>0.95310712924132679</v>
      </c>
      <c r="K25" s="20">
        <v>47</v>
      </c>
      <c r="L25" s="20">
        <v>34</v>
      </c>
      <c r="M25" s="20">
        <v>1</v>
      </c>
      <c r="N25" s="20">
        <v>64</v>
      </c>
      <c r="O25" s="20">
        <v>21</v>
      </c>
      <c r="P25" s="43">
        <v>32.8125</v>
      </c>
      <c r="Q25" s="20">
        <v>0</v>
      </c>
      <c r="R25" s="52">
        <v>0</v>
      </c>
      <c r="S25" s="20">
        <v>0</v>
      </c>
      <c r="T25" s="27"/>
      <c r="U25" s="25" t="s">
        <v>85</v>
      </c>
      <c r="V25" s="20">
        <v>27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2</v>
      </c>
      <c r="AF25" s="20">
        <v>2</v>
      </c>
      <c r="AG25" s="20">
        <v>0</v>
      </c>
      <c r="AH25" s="20">
        <v>1</v>
      </c>
      <c r="AI25" s="20">
        <v>0</v>
      </c>
      <c r="AJ25" s="20">
        <v>15</v>
      </c>
      <c r="AK25" s="20">
        <v>3</v>
      </c>
      <c r="AL25" s="20">
        <v>2</v>
      </c>
      <c r="AM25" s="20">
        <v>0</v>
      </c>
      <c r="AN25" s="20">
        <v>0</v>
      </c>
      <c r="AO25" s="20">
        <v>0</v>
      </c>
      <c r="AP25" s="20">
        <v>0</v>
      </c>
      <c r="AQ25" s="43">
        <f t="shared" si="0"/>
        <v>0</v>
      </c>
      <c r="AR25" s="43">
        <f t="shared" si="1"/>
        <v>0</v>
      </c>
      <c r="AS25" s="130">
        <f t="shared" si="2"/>
        <v>94</v>
      </c>
      <c r="AT25" s="130" t="s">
        <v>117</v>
      </c>
      <c r="AV25" s="21" t="e">
        <f>#REF!</f>
        <v>#REF!</v>
      </c>
    </row>
    <row r="26" spans="1:48" s="21" customFormat="1" ht="36" customHeight="1">
      <c r="A26" s="27"/>
      <c r="B26" s="25" t="s">
        <v>86</v>
      </c>
      <c r="C26" s="26">
        <v>26922</v>
      </c>
      <c r="D26" s="20">
        <v>6221</v>
      </c>
      <c r="E26" s="43">
        <v>23.107495728400565</v>
      </c>
      <c r="F26" s="20">
        <v>6099</v>
      </c>
      <c r="G26" s="20">
        <v>122</v>
      </c>
      <c r="H26" s="20">
        <v>94</v>
      </c>
      <c r="I26" s="20">
        <v>3</v>
      </c>
      <c r="J26" s="52">
        <v>1.9610995016878314</v>
      </c>
      <c r="K26" s="20">
        <v>111</v>
      </c>
      <c r="L26" s="20">
        <v>86</v>
      </c>
      <c r="M26" s="20">
        <v>3</v>
      </c>
      <c r="N26" s="20">
        <v>186</v>
      </c>
      <c r="O26" s="20">
        <v>34</v>
      </c>
      <c r="P26" s="43">
        <v>18.27956989247312</v>
      </c>
      <c r="Q26" s="20">
        <v>0</v>
      </c>
      <c r="R26" s="52">
        <v>0</v>
      </c>
      <c r="S26" s="20">
        <v>0</v>
      </c>
      <c r="T26" s="27"/>
      <c r="U26" s="25" t="s">
        <v>86</v>
      </c>
      <c r="V26" s="20">
        <v>63</v>
      </c>
      <c r="W26" s="20">
        <v>0</v>
      </c>
      <c r="X26" s="20">
        <v>1</v>
      </c>
      <c r="Y26" s="20">
        <v>1</v>
      </c>
      <c r="Z26" s="20">
        <v>0</v>
      </c>
      <c r="AA26" s="20">
        <v>0</v>
      </c>
      <c r="AB26" s="20">
        <v>2</v>
      </c>
      <c r="AC26" s="20">
        <v>1</v>
      </c>
      <c r="AD26" s="20">
        <v>1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46</v>
      </c>
      <c r="AK26" s="20">
        <v>11</v>
      </c>
      <c r="AL26" s="20">
        <v>0</v>
      </c>
      <c r="AM26" s="20">
        <v>2</v>
      </c>
      <c r="AN26" s="20">
        <v>0</v>
      </c>
      <c r="AO26" s="20">
        <v>0</v>
      </c>
      <c r="AP26" s="20">
        <v>2</v>
      </c>
      <c r="AQ26" s="43">
        <f t="shared" si="0"/>
        <v>32.14917215881691</v>
      </c>
      <c r="AR26" s="43">
        <f t="shared" si="1"/>
        <v>0</v>
      </c>
      <c r="AS26" s="130">
        <f t="shared" si="2"/>
        <v>90.983606557377058</v>
      </c>
      <c r="AT26" s="130" t="s">
        <v>117</v>
      </c>
      <c r="AV26" s="21" t="e">
        <f>#REF!</f>
        <v>#REF!</v>
      </c>
    </row>
    <row r="27" spans="1:48" s="21" customFormat="1" ht="36" customHeight="1">
      <c r="A27" s="27"/>
      <c r="B27" s="25" t="s">
        <v>87</v>
      </c>
      <c r="C27" s="26">
        <v>35211</v>
      </c>
      <c r="D27" s="20">
        <v>9444</v>
      </c>
      <c r="E27" s="43">
        <v>26.821163840845191</v>
      </c>
      <c r="F27" s="20">
        <v>9261</v>
      </c>
      <c r="G27" s="20">
        <v>183</v>
      </c>
      <c r="H27" s="20">
        <v>132</v>
      </c>
      <c r="I27" s="20">
        <v>3</v>
      </c>
      <c r="J27" s="52">
        <v>1.9377382465057178</v>
      </c>
      <c r="K27" s="20">
        <v>170</v>
      </c>
      <c r="L27" s="20">
        <v>124</v>
      </c>
      <c r="M27" s="20">
        <v>3</v>
      </c>
      <c r="N27" s="20">
        <v>256</v>
      </c>
      <c r="O27" s="20">
        <v>41</v>
      </c>
      <c r="P27" s="43">
        <v>16.015625</v>
      </c>
      <c r="Q27" s="20">
        <v>0</v>
      </c>
      <c r="R27" s="52">
        <v>0</v>
      </c>
      <c r="S27" s="20">
        <v>0</v>
      </c>
      <c r="T27" s="27"/>
      <c r="U27" s="25" t="s">
        <v>87</v>
      </c>
      <c r="V27" s="20">
        <v>88</v>
      </c>
      <c r="W27" s="20">
        <v>0</v>
      </c>
      <c r="X27" s="20">
        <v>1</v>
      </c>
      <c r="Y27" s="20">
        <v>0</v>
      </c>
      <c r="Z27" s="20">
        <v>0</v>
      </c>
      <c r="AA27" s="20">
        <v>0</v>
      </c>
      <c r="AB27" s="20">
        <v>1</v>
      </c>
      <c r="AC27" s="20">
        <v>1</v>
      </c>
      <c r="AD27" s="20">
        <v>0</v>
      </c>
      <c r="AE27" s="20">
        <v>4</v>
      </c>
      <c r="AF27" s="20">
        <v>2</v>
      </c>
      <c r="AG27" s="20">
        <v>0</v>
      </c>
      <c r="AH27" s="20">
        <v>1</v>
      </c>
      <c r="AI27" s="20">
        <v>1</v>
      </c>
      <c r="AJ27" s="20">
        <v>74</v>
      </c>
      <c r="AK27" s="20">
        <v>13</v>
      </c>
      <c r="AL27" s="20">
        <v>1</v>
      </c>
      <c r="AM27" s="20">
        <v>1</v>
      </c>
      <c r="AN27" s="20">
        <v>0</v>
      </c>
      <c r="AO27" s="20">
        <v>0</v>
      </c>
      <c r="AP27" s="20">
        <v>1</v>
      </c>
      <c r="AQ27" s="43">
        <f t="shared" si="0"/>
        <v>10.588733587462938</v>
      </c>
      <c r="AR27" s="43">
        <f t="shared" si="1"/>
        <v>10.588733587462938</v>
      </c>
      <c r="AS27" s="130">
        <f t="shared" si="2"/>
        <v>92.896174863387969</v>
      </c>
      <c r="AT27" s="130" t="s">
        <v>117</v>
      </c>
      <c r="AV27" s="21" t="e">
        <f>#REF!</f>
        <v>#REF!</v>
      </c>
    </row>
    <row r="28" spans="1:48" s="21" customFormat="1" ht="36" customHeight="1">
      <c r="A28" s="27" t="s">
        <v>82</v>
      </c>
      <c r="B28" s="25" t="s">
        <v>88</v>
      </c>
      <c r="C28" s="26">
        <v>60073</v>
      </c>
      <c r="D28" s="20">
        <v>20467</v>
      </c>
      <c r="E28" s="43">
        <v>34.070214572270402</v>
      </c>
      <c r="F28" s="20">
        <v>20039</v>
      </c>
      <c r="G28" s="20">
        <v>428</v>
      </c>
      <c r="H28" s="20">
        <v>336</v>
      </c>
      <c r="I28" s="20">
        <v>4</v>
      </c>
      <c r="J28" s="52">
        <v>2.0911711535642743</v>
      </c>
      <c r="K28" s="20">
        <v>403</v>
      </c>
      <c r="L28" s="20">
        <v>317</v>
      </c>
      <c r="M28" s="20">
        <v>4</v>
      </c>
      <c r="N28" s="20">
        <v>505</v>
      </c>
      <c r="O28" s="20">
        <v>99</v>
      </c>
      <c r="P28" s="43">
        <v>19.603960396039604</v>
      </c>
      <c r="Q28" s="20">
        <v>0</v>
      </c>
      <c r="R28" s="52">
        <v>0</v>
      </c>
      <c r="S28" s="20">
        <v>0</v>
      </c>
      <c r="T28" s="27" t="s">
        <v>82</v>
      </c>
      <c r="U28" s="25" t="s">
        <v>88</v>
      </c>
      <c r="V28" s="20">
        <v>206</v>
      </c>
      <c r="W28" s="20">
        <v>0</v>
      </c>
      <c r="X28" s="20">
        <v>3</v>
      </c>
      <c r="Y28" s="20">
        <v>1</v>
      </c>
      <c r="Z28" s="20">
        <v>0</v>
      </c>
      <c r="AA28" s="20">
        <v>0</v>
      </c>
      <c r="AB28" s="20">
        <v>4</v>
      </c>
      <c r="AC28" s="20">
        <v>2</v>
      </c>
      <c r="AD28" s="20">
        <v>1</v>
      </c>
      <c r="AE28" s="20">
        <v>13</v>
      </c>
      <c r="AF28" s="20">
        <v>11</v>
      </c>
      <c r="AG28" s="20">
        <v>0</v>
      </c>
      <c r="AH28" s="20">
        <v>2</v>
      </c>
      <c r="AI28" s="20">
        <v>0</v>
      </c>
      <c r="AJ28" s="20">
        <v>172</v>
      </c>
      <c r="AK28" s="20">
        <v>25</v>
      </c>
      <c r="AL28" s="20">
        <v>6</v>
      </c>
      <c r="AM28" s="20">
        <v>4</v>
      </c>
      <c r="AN28" s="20">
        <v>0</v>
      </c>
      <c r="AO28" s="20">
        <v>0</v>
      </c>
      <c r="AP28" s="20">
        <v>4</v>
      </c>
      <c r="AQ28" s="43">
        <f t="shared" si="0"/>
        <v>19.543655640787609</v>
      </c>
      <c r="AR28" s="43">
        <f t="shared" si="1"/>
        <v>0</v>
      </c>
      <c r="AS28" s="130">
        <f t="shared" si="2"/>
        <v>94.158878504672899</v>
      </c>
      <c r="AT28" s="130" t="s">
        <v>117</v>
      </c>
      <c r="AV28" s="21" t="e">
        <f>#REF!</f>
        <v>#REF!</v>
      </c>
    </row>
    <row r="29" spans="1:48" s="21" customFormat="1" ht="36" customHeight="1">
      <c r="A29" s="27"/>
      <c r="B29" s="25" t="s">
        <v>89</v>
      </c>
      <c r="C29" s="26">
        <v>66892</v>
      </c>
      <c r="D29" s="20">
        <v>28203</v>
      </c>
      <c r="E29" s="43">
        <v>42.161992465466724</v>
      </c>
      <c r="F29" s="20">
        <v>27560</v>
      </c>
      <c r="G29" s="20">
        <v>643</v>
      </c>
      <c r="H29" s="20">
        <v>482</v>
      </c>
      <c r="I29" s="20">
        <v>14</v>
      </c>
      <c r="J29" s="52">
        <v>2.2798993014927489</v>
      </c>
      <c r="K29" s="20">
        <v>601</v>
      </c>
      <c r="L29" s="20">
        <v>455</v>
      </c>
      <c r="M29" s="20">
        <v>13</v>
      </c>
      <c r="N29" s="20">
        <v>721</v>
      </c>
      <c r="O29" s="20">
        <v>152</v>
      </c>
      <c r="P29" s="43">
        <v>21.081830790568652</v>
      </c>
      <c r="Q29" s="20">
        <v>0</v>
      </c>
      <c r="R29" s="52">
        <v>0</v>
      </c>
      <c r="S29" s="20">
        <v>0</v>
      </c>
      <c r="T29" s="27"/>
      <c r="U29" s="25" t="s">
        <v>89</v>
      </c>
      <c r="V29" s="20">
        <v>304</v>
      </c>
      <c r="W29" s="20">
        <v>0</v>
      </c>
      <c r="X29" s="20">
        <v>4</v>
      </c>
      <c r="Y29" s="20">
        <v>1</v>
      </c>
      <c r="Z29" s="20">
        <v>0</v>
      </c>
      <c r="AA29" s="20">
        <v>0</v>
      </c>
      <c r="AB29" s="20">
        <v>5</v>
      </c>
      <c r="AC29" s="20">
        <v>4</v>
      </c>
      <c r="AD29" s="20">
        <v>0</v>
      </c>
      <c r="AE29" s="20">
        <v>23</v>
      </c>
      <c r="AF29" s="20">
        <v>17</v>
      </c>
      <c r="AG29" s="20">
        <v>2</v>
      </c>
      <c r="AH29" s="20">
        <v>1</v>
      </c>
      <c r="AI29" s="20">
        <v>0</v>
      </c>
      <c r="AJ29" s="20">
        <v>264</v>
      </c>
      <c r="AK29" s="20">
        <v>42</v>
      </c>
      <c r="AL29" s="20">
        <v>9</v>
      </c>
      <c r="AM29" s="20">
        <v>5</v>
      </c>
      <c r="AN29" s="20">
        <v>0</v>
      </c>
      <c r="AO29" s="20">
        <v>0</v>
      </c>
      <c r="AP29" s="20">
        <v>5</v>
      </c>
      <c r="AQ29" s="43">
        <f t="shared" si="0"/>
        <v>17.72861043151438</v>
      </c>
      <c r="AR29" s="43">
        <f t="shared" si="1"/>
        <v>0</v>
      </c>
      <c r="AS29" s="130">
        <f t="shared" si="2"/>
        <v>93.468118195956464</v>
      </c>
      <c r="AT29" s="130" t="s">
        <v>117</v>
      </c>
      <c r="AV29" s="21" t="e">
        <f>#REF!</f>
        <v>#REF!</v>
      </c>
    </row>
    <row r="30" spans="1:48" s="21" customFormat="1" ht="36" customHeight="1">
      <c r="A30" s="27"/>
      <c r="B30" s="25" t="s">
        <v>90</v>
      </c>
      <c r="C30" s="26">
        <v>64537</v>
      </c>
      <c r="D30" s="20">
        <v>24778</v>
      </c>
      <c r="E30" s="43">
        <v>38.393479709314036</v>
      </c>
      <c r="F30" s="20">
        <v>24083</v>
      </c>
      <c r="G30" s="20">
        <v>695</v>
      </c>
      <c r="H30" s="20">
        <v>526</v>
      </c>
      <c r="I30" s="20">
        <v>12</v>
      </c>
      <c r="J30" s="52">
        <v>2.8049075793042215</v>
      </c>
      <c r="K30" s="20">
        <v>654</v>
      </c>
      <c r="L30" s="20">
        <v>507</v>
      </c>
      <c r="M30" s="20">
        <v>11</v>
      </c>
      <c r="N30" s="20">
        <v>476</v>
      </c>
      <c r="O30" s="20">
        <v>138</v>
      </c>
      <c r="P30" s="43">
        <v>28.991596638655466</v>
      </c>
      <c r="Q30" s="20">
        <v>0</v>
      </c>
      <c r="R30" s="52">
        <v>0</v>
      </c>
      <c r="S30" s="20">
        <v>0</v>
      </c>
      <c r="T30" s="27"/>
      <c r="U30" s="25" t="s">
        <v>90</v>
      </c>
      <c r="V30" s="20">
        <v>306</v>
      </c>
      <c r="W30" s="20">
        <v>0</v>
      </c>
      <c r="X30" s="20">
        <v>7</v>
      </c>
      <c r="Y30" s="20">
        <v>1</v>
      </c>
      <c r="Z30" s="20">
        <v>1</v>
      </c>
      <c r="AA30" s="20">
        <v>1</v>
      </c>
      <c r="AB30" s="20">
        <v>10</v>
      </c>
      <c r="AC30" s="20">
        <v>9</v>
      </c>
      <c r="AD30" s="20">
        <v>0</v>
      </c>
      <c r="AE30" s="20">
        <v>26</v>
      </c>
      <c r="AF30" s="20">
        <v>23</v>
      </c>
      <c r="AG30" s="20">
        <v>0</v>
      </c>
      <c r="AH30" s="20">
        <v>4</v>
      </c>
      <c r="AI30" s="20">
        <v>0</v>
      </c>
      <c r="AJ30" s="20">
        <v>301</v>
      </c>
      <c r="AK30" s="20">
        <v>40</v>
      </c>
      <c r="AL30" s="20">
        <v>9</v>
      </c>
      <c r="AM30" s="20">
        <v>10</v>
      </c>
      <c r="AN30" s="20">
        <v>0</v>
      </c>
      <c r="AO30" s="20">
        <v>0</v>
      </c>
      <c r="AP30" s="20">
        <v>10</v>
      </c>
      <c r="AQ30" s="43">
        <f t="shared" si="0"/>
        <v>40.358382436031967</v>
      </c>
      <c r="AR30" s="43">
        <f t="shared" si="1"/>
        <v>0</v>
      </c>
      <c r="AS30" s="130">
        <f t="shared" si="2"/>
        <v>94.100719424460436</v>
      </c>
      <c r="AT30" s="130" t="s">
        <v>117</v>
      </c>
      <c r="AV30" s="21" t="e">
        <f>#REF!</f>
        <v>#REF!</v>
      </c>
    </row>
    <row r="31" spans="1:48" s="21" customFormat="1" ht="36" customHeight="1">
      <c r="A31" s="27"/>
      <c r="B31" s="25" t="s">
        <v>91</v>
      </c>
      <c r="C31" s="26">
        <v>61548</v>
      </c>
      <c r="D31" s="20">
        <v>19734</v>
      </c>
      <c r="E31" s="43">
        <v>32.062780269058294</v>
      </c>
      <c r="F31" s="20">
        <v>19108</v>
      </c>
      <c r="G31" s="20">
        <v>626</v>
      </c>
      <c r="H31" s="20">
        <v>468</v>
      </c>
      <c r="I31" s="20">
        <v>11</v>
      </c>
      <c r="J31" s="52">
        <v>3.1721901287118679</v>
      </c>
      <c r="K31" s="20">
        <v>597</v>
      </c>
      <c r="L31" s="20">
        <v>446</v>
      </c>
      <c r="M31" s="20">
        <v>11</v>
      </c>
      <c r="N31" s="20">
        <v>293</v>
      </c>
      <c r="O31" s="20">
        <v>96</v>
      </c>
      <c r="P31" s="43">
        <v>32.764505119453922</v>
      </c>
      <c r="Q31" s="20">
        <v>0</v>
      </c>
      <c r="R31" s="52">
        <v>0</v>
      </c>
      <c r="S31" s="20">
        <v>0</v>
      </c>
      <c r="T31" s="27"/>
      <c r="U31" s="25" t="s">
        <v>91</v>
      </c>
      <c r="V31" s="20">
        <v>245</v>
      </c>
      <c r="W31" s="20">
        <v>0</v>
      </c>
      <c r="X31" s="20">
        <v>8</v>
      </c>
      <c r="Y31" s="20">
        <v>1</v>
      </c>
      <c r="Z31" s="20">
        <v>0</v>
      </c>
      <c r="AA31" s="20">
        <v>0</v>
      </c>
      <c r="AB31" s="20">
        <v>9</v>
      </c>
      <c r="AC31" s="20">
        <v>8</v>
      </c>
      <c r="AD31" s="20">
        <v>0</v>
      </c>
      <c r="AE31" s="20">
        <v>23</v>
      </c>
      <c r="AF31" s="20">
        <v>17</v>
      </c>
      <c r="AG31" s="20">
        <v>3</v>
      </c>
      <c r="AH31" s="20">
        <v>1</v>
      </c>
      <c r="AI31" s="20">
        <v>1</v>
      </c>
      <c r="AJ31" s="20">
        <v>310</v>
      </c>
      <c r="AK31" s="20">
        <v>30</v>
      </c>
      <c r="AL31" s="20">
        <v>7</v>
      </c>
      <c r="AM31" s="20">
        <v>9</v>
      </c>
      <c r="AN31" s="20">
        <v>0</v>
      </c>
      <c r="AO31" s="20">
        <v>0</v>
      </c>
      <c r="AP31" s="20">
        <v>9</v>
      </c>
      <c r="AQ31" s="43">
        <f t="shared" si="0"/>
        <v>45.606567345697783</v>
      </c>
      <c r="AR31" s="43">
        <f t="shared" si="1"/>
        <v>5.0673963717441977</v>
      </c>
      <c r="AS31" s="130">
        <f t="shared" si="2"/>
        <v>95.367412140575084</v>
      </c>
      <c r="AT31" s="130" t="s">
        <v>117</v>
      </c>
      <c r="AV31" s="21" t="e">
        <f>#REF!</f>
        <v>#REF!</v>
      </c>
    </row>
    <row r="32" spans="1:48" s="21" customFormat="1" ht="36" customHeight="1">
      <c r="A32" s="27"/>
      <c r="B32" s="25" t="s">
        <v>92</v>
      </c>
      <c r="C32" s="26">
        <v>116274</v>
      </c>
      <c r="D32" s="20">
        <v>16399</v>
      </c>
      <c r="E32" s="43">
        <v>14.103754923714673</v>
      </c>
      <c r="F32" s="20">
        <v>15713</v>
      </c>
      <c r="G32" s="20">
        <v>686</v>
      </c>
      <c r="H32" s="20">
        <v>466</v>
      </c>
      <c r="I32" s="20">
        <v>12</v>
      </c>
      <c r="J32" s="52">
        <v>4.1831819013354465</v>
      </c>
      <c r="K32" s="20">
        <v>630</v>
      </c>
      <c r="L32" s="20">
        <v>438</v>
      </c>
      <c r="M32" s="20">
        <v>9</v>
      </c>
      <c r="N32" s="20">
        <v>160</v>
      </c>
      <c r="O32" s="20">
        <v>43</v>
      </c>
      <c r="P32" s="43">
        <v>26.875</v>
      </c>
      <c r="Q32" s="20">
        <v>0</v>
      </c>
      <c r="R32" s="52">
        <v>0</v>
      </c>
      <c r="S32" s="20">
        <v>0</v>
      </c>
      <c r="T32" s="27"/>
      <c r="U32" s="25" t="s">
        <v>92</v>
      </c>
      <c r="V32" s="20">
        <v>256</v>
      </c>
      <c r="W32" s="20">
        <v>0</v>
      </c>
      <c r="X32" s="20">
        <v>3</v>
      </c>
      <c r="Y32" s="20">
        <v>1</v>
      </c>
      <c r="Z32" s="20">
        <v>1</v>
      </c>
      <c r="AA32" s="20">
        <v>0</v>
      </c>
      <c r="AB32" s="20">
        <v>5</v>
      </c>
      <c r="AC32" s="20">
        <v>5</v>
      </c>
      <c r="AD32" s="20">
        <v>0</v>
      </c>
      <c r="AE32" s="20">
        <v>39</v>
      </c>
      <c r="AF32" s="20">
        <v>27</v>
      </c>
      <c r="AG32" s="20">
        <v>0</v>
      </c>
      <c r="AH32" s="20">
        <v>1</v>
      </c>
      <c r="AI32" s="20">
        <v>0</v>
      </c>
      <c r="AJ32" s="20">
        <v>325</v>
      </c>
      <c r="AK32" s="20">
        <v>56</v>
      </c>
      <c r="AL32" s="20">
        <v>6</v>
      </c>
      <c r="AM32" s="20">
        <v>5</v>
      </c>
      <c r="AN32" s="20">
        <v>0</v>
      </c>
      <c r="AO32" s="20">
        <v>0</v>
      </c>
      <c r="AP32" s="20">
        <v>5</v>
      </c>
      <c r="AQ32" s="43">
        <f t="shared" si="0"/>
        <v>30.489664003902675</v>
      </c>
      <c r="AR32" s="43">
        <f t="shared" si="1"/>
        <v>0</v>
      </c>
      <c r="AS32" s="130">
        <f t="shared" si="2"/>
        <v>91.836734693877546</v>
      </c>
      <c r="AT32" s="130" t="s">
        <v>117</v>
      </c>
      <c r="AV32" s="21" t="e">
        <f>#REF!</f>
        <v>#REF!</v>
      </c>
    </row>
    <row r="33" spans="1:48" s="21" customFormat="1" ht="36" customHeight="1">
      <c r="A33" s="27"/>
      <c r="B33" s="25" t="s">
        <v>93</v>
      </c>
      <c r="C33" s="26">
        <v>489346</v>
      </c>
      <c r="D33" s="20">
        <v>135674</v>
      </c>
      <c r="E33" s="43">
        <v>27.725576585892192</v>
      </c>
      <c r="F33" s="20">
        <v>132177</v>
      </c>
      <c r="G33" s="20">
        <v>3497</v>
      </c>
      <c r="H33" s="20">
        <v>2584</v>
      </c>
      <c r="I33" s="20">
        <v>60</v>
      </c>
      <c r="J33" s="52">
        <v>2.5775019532113741</v>
      </c>
      <c r="K33" s="20">
        <v>3271</v>
      </c>
      <c r="L33" s="20">
        <v>2449</v>
      </c>
      <c r="M33" s="20">
        <v>55</v>
      </c>
      <c r="N33" s="20">
        <v>2723</v>
      </c>
      <c r="O33" s="20">
        <v>638</v>
      </c>
      <c r="P33" s="43">
        <v>23.430040396621372</v>
      </c>
      <c r="Q33" s="20">
        <v>0</v>
      </c>
      <c r="R33" s="52">
        <v>0</v>
      </c>
      <c r="S33" s="20">
        <v>0</v>
      </c>
      <c r="T33" s="27"/>
      <c r="U33" s="25" t="s">
        <v>93</v>
      </c>
      <c r="V33" s="20">
        <v>1535</v>
      </c>
      <c r="W33" s="20">
        <v>0</v>
      </c>
      <c r="X33" s="20">
        <v>27</v>
      </c>
      <c r="Y33" s="20">
        <v>6</v>
      </c>
      <c r="Z33" s="20">
        <v>2</v>
      </c>
      <c r="AA33" s="20">
        <v>1</v>
      </c>
      <c r="AB33" s="20">
        <v>36</v>
      </c>
      <c r="AC33" s="20">
        <v>30</v>
      </c>
      <c r="AD33" s="20">
        <v>2</v>
      </c>
      <c r="AE33" s="20">
        <v>132</v>
      </c>
      <c r="AF33" s="20">
        <v>101</v>
      </c>
      <c r="AG33" s="20">
        <v>5</v>
      </c>
      <c r="AH33" s="20">
        <v>12</v>
      </c>
      <c r="AI33" s="20">
        <v>2</v>
      </c>
      <c r="AJ33" s="20">
        <v>1522</v>
      </c>
      <c r="AK33" s="20">
        <v>226</v>
      </c>
      <c r="AL33" s="20">
        <v>41</v>
      </c>
      <c r="AM33" s="20">
        <v>36</v>
      </c>
      <c r="AN33" s="20">
        <v>0</v>
      </c>
      <c r="AO33" s="20">
        <v>0</v>
      </c>
      <c r="AP33" s="20">
        <v>36</v>
      </c>
      <c r="AQ33" s="43">
        <f t="shared" si="0"/>
        <v>26.534192254964104</v>
      </c>
      <c r="AR33" s="43">
        <f t="shared" si="1"/>
        <v>1.4741217919424503</v>
      </c>
      <c r="AS33" s="130">
        <f t="shared" si="2"/>
        <v>93.537317700886476</v>
      </c>
      <c r="AT33" s="130" t="s">
        <v>117</v>
      </c>
      <c r="AV33" s="21" t="e">
        <f>#REF!</f>
        <v>#REF!</v>
      </c>
    </row>
    <row r="34" spans="1:48" s="21" customFormat="1" ht="36" customHeight="1">
      <c r="A34" s="17"/>
      <c r="B34" s="18" t="s">
        <v>94</v>
      </c>
      <c r="C34" s="26">
        <v>807228</v>
      </c>
      <c r="D34" s="20">
        <v>223088</v>
      </c>
      <c r="E34" s="43">
        <v>27.636305975511256</v>
      </c>
      <c r="F34" s="20">
        <v>216321</v>
      </c>
      <c r="G34" s="20">
        <v>6764</v>
      </c>
      <c r="H34" s="20">
        <v>4784</v>
      </c>
      <c r="I34" s="20">
        <v>147</v>
      </c>
      <c r="J34" s="52">
        <v>3.0319873771785124</v>
      </c>
      <c r="K34" s="20">
        <v>6208</v>
      </c>
      <c r="L34" s="20">
        <v>4456</v>
      </c>
      <c r="M34" s="20">
        <v>135</v>
      </c>
      <c r="N34" s="20">
        <v>35099</v>
      </c>
      <c r="O34" s="20">
        <v>7416</v>
      </c>
      <c r="P34" s="43">
        <v>21.12880708852104</v>
      </c>
      <c r="Q34" s="20">
        <v>10</v>
      </c>
      <c r="R34" s="52">
        <v>0.13484358144552319</v>
      </c>
      <c r="S34" s="20">
        <v>7</v>
      </c>
      <c r="T34" s="17"/>
      <c r="U34" s="18" t="s">
        <v>94</v>
      </c>
      <c r="V34" s="20">
        <v>2576</v>
      </c>
      <c r="W34" s="20">
        <v>0</v>
      </c>
      <c r="X34" s="20">
        <v>68</v>
      </c>
      <c r="Y34" s="20">
        <v>17</v>
      </c>
      <c r="Z34" s="20">
        <v>19</v>
      </c>
      <c r="AA34" s="20">
        <v>22</v>
      </c>
      <c r="AB34" s="20">
        <v>128</v>
      </c>
      <c r="AC34" s="20">
        <v>88</v>
      </c>
      <c r="AD34" s="20">
        <v>25</v>
      </c>
      <c r="AE34" s="20">
        <v>269</v>
      </c>
      <c r="AF34" s="20">
        <v>198</v>
      </c>
      <c r="AG34" s="20">
        <v>18</v>
      </c>
      <c r="AH34" s="20">
        <v>31</v>
      </c>
      <c r="AI34" s="20">
        <v>5</v>
      </c>
      <c r="AJ34" s="20">
        <v>3136</v>
      </c>
      <c r="AK34" s="20">
        <v>558</v>
      </c>
      <c r="AL34" s="20">
        <v>79</v>
      </c>
      <c r="AM34" s="20">
        <v>125</v>
      </c>
      <c r="AN34" s="20">
        <v>0</v>
      </c>
      <c r="AO34" s="20">
        <v>3</v>
      </c>
      <c r="AP34" s="20">
        <v>128</v>
      </c>
      <c r="AQ34" s="43">
        <f t="shared" si="0"/>
        <v>57.376461306748908</v>
      </c>
      <c r="AR34" s="43">
        <f t="shared" si="1"/>
        <v>2.2412680197948793</v>
      </c>
      <c r="AS34" s="130">
        <f t="shared" si="2"/>
        <v>91.780011827321104</v>
      </c>
      <c r="AT34" s="130">
        <f t="shared" si="3"/>
        <v>70</v>
      </c>
      <c r="AV34" s="21" t="e">
        <f>#REF!</f>
        <v>#REF!</v>
      </c>
    </row>
    <row r="35" spans="1:48" s="29" customFormat="1" ht="30" customHeight="1">
      <c r="B35" s="30" t="s">
        <v>109</v>
      </c>
      <c r="E35" s="49"/>
      <c r="J35" s="50"/>
      <c r="P35" s="41"/>
      <c r="R35" s="50"/>
      <c r="U35" s="30" t="s">
        <v>110</v>
      </c>
      <c r="AQ35" s="37"/>
      <c r="AR35" s="37"/>
      <c r="AS35" s="37"/>
      <c r="AT35" s="37"/>
    </row>
    <row r="36" spans="1:48" s="21" customFormat="1" ht="30" customHeight="1">
      <c r="A36" s="31" t="s">
        <v>105</v>
      </c>
      <c r="E36" s="42"/>
      <c r="J36" s="51"/>
      <c r="P36" s="197" t="s">
        <v>113</v>
      </c>
      <c r="Q36" s="211"/>
      <c r="R36" s="211"/>
      <c r="S36" s="211"/>
      <c r="T36" s="31" t="s">
        <v>105</v>
      </c>
      <c r="AG36" s="32"/>
      <c r="AQ36" s="197" t="s">
        <v>113</v>
      </c>
      <c r="AR36" s="197"/>
      <c r="AS36" s="197"/>
      <c r="AT36" s="197"/>
    </row>
    <row r="37" spans="1:48" s="33" customFormat="1" ht="30" customHeight="1">
      <c r="A37" s="205" t="s">
        <v>0</v>
      </c>
      <c r="B37" s="206"/>
      <c r="C37" s="190" t="s">
        <v>1</v>
      </c>
      <c r="D37" s="190" t="s">
        <v>2</v>
      </c>
      <c r="E37" s="221" t="s">
        <v>97</v>
      </c>
      <c r="F37" s="245" t="s">
        <v>3</v>
      </c>
      <c r="G37" s="246"/>
      <c r="H37" s="246"/>
      <c r="I37" s="246"/>
      <c r="J37" s="246"/>
      <c r="K37" s="246"/>
      <c r="L37" s="246"/>
      <c r="M37" s="246"/>
      <c r="N37" s="245" t="s">
        <v>4</v>
      </c>
      <c r="O37" s="246"/>
      <c r="P37" s="246"/>
      <c r="Q37" s="246"/>
      <c r="R37" s="246"/>
      <c r="S37" s="247"/>
      <c r="T37" s="205" t="s">
        <v>0</v>
      </c>
      <c r="U37" s="206"/>
      <c r="V37" s="245" t="s">
        <v>5</v>
      </c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7"/>
      <c r="AK37" s="190" t="s">
        <v>6</v>
      </c>
      <c r="AL37" s="190" t="s">
        <v>7</v>
      </c>
      <c r="AM37" s="239" t="s">
        <v>8</v>
      </c>
      <c r="AN37" s="230"/>
      <c r="AO37" s="230"/>
      <c r="AP37" s="206"/>
      <c r="AQ37" s="187" t="s">
        <v>9</v>
      </c>
      <c r="AR37" s="187" t="s">
        <v>10</v>
      </c>
      <c r="AS37" s="198" t="s">
        <v>114</v>
      </c>
      <c r="AT37" s="199"/>
    </row>
    <row r="38" spans="1:48" s="21" customFormat="1" ht="30" customHeight="1">
      <c r="A38" s="207"/>
      <c r="B38" s="208"/>
      <c r="C38" s="243"/>
      <c r="D38" s="243"/>
      <c r="E38" s="222"/>
      <c r="F38" s="238" t="s">
        <v>17</v>
      </c>
      <c r="G38" s="239" t="s">
        <v>11</v>
      </c>
      <c r="H38" s="230"/>
      <c r="I38" s="206"/>
      <c r="J38" s="215" t="s">
        <v>98</v>
      </c>
      <c r="K38" s="239" t="s">
        <v>12</v>
      </c>
      <c r="L38" s="230"/>
      <c r="M38" s="206"/>
      <c r="N38" s="190" t="s">
        <v>13</v>
      </c>
      <c r="O38" s="190" t="s">
        <v>14</v>
      </c>
      <c r="P38" s="218" t="s">
        <v>99</v>
      </c>
      <c r="Q38" s="190" t="s">
        <v>15</v>
      </c>
      <c r="R38" s="215" t="s">
        <v>98</v>
      </c>
      <c r="S38" s="190" t="s">
        <v>16</v>
      </c>
      <c r="T38" s="207"/>
      <c r="U38" s="208"/>
      <c r="V38" s="190" t="s">
        <v>17</v>
      </c>
      <c r="W38" s="205" t="s">
        <v>18</v>
      </c>
      <c r="X38" s="230"/>
      <c r="Y38" s="230"/>
      <c r="Z38" s="230"/>
      <c r="AA38" s="230"/>
      <c r="AB38" s="230"/>
      <c r="AC38" s="230"/>
      <c r="AD38" s="206"/>
      <c r="AE38" s="232" t="s">
        <v>19</v>
      </c>
      <c r="AF38" s="233"/>
      <c r="AG38" s="234"/>
      <c r="AH38" s="190" t="s">
        <v>20</v>
      </c>
      <c r="AI38" s="190" t="s">
        <v>21</v>
      </c>
      <c r="AJ38" s="190" t="s">
        <v>22</v>
      </c>
      <c r="AK38" s="191"/>
      <c r="AL38" s="191"/>
      <c r="AM38" s="209"/>
      <c r="AN38" s="231"/>
      <c r="AO38" s="231"/>
      <c r="AP38" s="210"/>
      <c r="AQ38" s="213"/>
      <c r="AR38" s="213"/>
      <c r="AS38" s="200"/>
      <c r="AT38" s="201"/>
    </row>
    <row r="39" spans="1:48" s="21" customFormat="1" ht="30" customHeight="1">
      <c r="A39" s="207"/>
      <c r="B39" s="208"/>
      <c r="C39" s="243"/>
      <c r="D39" s="243"/>
      <c r="E39" s="222"/>
      <c r="F39" s="191"/>
      <c r="G39" s="207"/>
      <c r="H39" s="240"/>
      <c r="I39" s="208"/>
      <c r="J39" s="216"/>
      <c r="K39" s="207"/>
      <c r="L39" s="240"/>
      <c r="M39" s="208"/>
      <c r="N39" s="191"/>
      <c r="O39" s="191"/>
      <c r="P39" s="219"/>
      <c r="Q39" s="191"/>
      <c r="R39" s="216"/>
      <c r="S39" s="191"/>
      <c r="T39" s="207"/>
      <c r="U39" s="208"/>
      <c r="V39" s="191"/>
      <c r="W39" s="209"/>
      <c r="X39" s="231"/>
      <c r="Y39" s="231"/>
      <c r="Z39" s="231"/>
      <c r="AA39" s="231"/>
      <c r="AB39" s="231"/>
      <c r="AC39" s="231"/>
      <c r="AD39" s="210"/>
      <c r="AE39" s="235"/>
      <c r="AF39" s="236"/>
      <c r="AG39" s="237"/>
      <c r="AH39" s="191"/>
      <c r="AI39" s="191"/>
      <c r="AJ39" s="191"/>
      <c r="AK39" s="191"/>
      <c r="AL39" s="191"/>
      <c r="AM39" s="241" t="s">
        <v>23</v>
      </c>
      <c r="AN39" s="241" t="s">
        <v>24</v>
      </c>
      <c r="AO39" s="226" t="s">
        <v>25</v>
      </c>
      <c r="AP39" s="241" t="s">
        <v>26</v>
      </c>
      <c r="AQ39" s="213"/>
      <c r="AR39" s="213"/>
      <c r="AS39" s="202" t="s">
        <v>23</v>
      </c>
      <c r="AT39" s="202" t="s">
        <v>115</v>
      </c>
    </row>
    <row r="40" spans="1:48" s="21" customFormat="1" ht="30" customHeight="1">
      <c r="A40" s="207"/>
      <c r="B40" s="208"/>
      <c r="C40" s="243"/>
      <c r="D40" s="243"/>
      <c r="E40" s="222"/>
      <c r="F40" s="191"/>
      <c r="G40" s="207"/>
      <c r="H40" s="240"/>
      <c r="I40" s="208"/>
      <c r="J40" s="216"/>
      <c r="K40" s="207"/>
      <c r="L40" s="240"/>
      <c r="M40" s="208"/>
      <c r="N40" s="191"/>
      <c r="O40" s="191"/>
      <c r="P40" s="219"/>
      <c r="Q40" s="191"/>
      <c r="R40" s="216"/>
      <c r="S40" s="191"/>
      <c r="T40" s="207"/>
      <c r="U40" s="208"/>
      <c r="V40" s="191"/>
      <c r="W40" s="245" t="s">
        <v>27</v>
      </c>
      <c r="X40" s="246"/>
      <c r="Y40" s="246"/>
      <c r="Z40" s="246"/>
      <c r="AA40" s="247"/>
      <c r="AB40" s="205" t="s">
        <v>26</v>
      </c>
      <c r="AC40" s="228"/>
      <c r="AD40" s="229"/>
      <c r="AE40" s="235"/>
      <c r="AF40" s="236"/>
      <c r="AG40" s="237"/>
      <c r="AH40" s="191"/>
      <c r="AI40" s="191"/>
      <c r="AJ40" s="191"/>
      <c r="AK40" s="191"/>
      <c r="AL40" s="191"/>
      <c r="AM40" s="242"/>
      <c r="AN40" s="242"/>
      <c r="AO40" s="242"/>
      <c r="AP40" s="242"/>
      <c r="AQ40" s="213"/>
      <c r="AR40" s="213"/>
      <c r="AS40" s="203"/>
      <c r="AT40" s="203"/>
    </row>
    <row r="41" spans="1:48" s="21" customFormat="1" ht="30" customHeight="1">
      <c r="A41" s="207"/>
      <c r="B41" s="208"/>
      <c r="C41" s="243"/>
      <c r="D41" s="243"/>
      <c r="E41" s="222"/>
      <c r="F41" s="191"/>
      <c r="G41" s="224"/>
      <c r="H41" s="226" t="s">
        <v>28</v>
      </c>
      <c r="I41" s="226" t="s">
        <v>29</v>
      </c>
      <c r="J41" s="216"/>
      <c r="K41" s="224"/>
      <c r="L41" s="226" t="s">
        <v>28</v>
      </c>
      <c r="M41" s="226" t="s">
        <v>29</v>
      </c>
      <c r="N41" s="191"/>
      <c r="O41" s="191"/>
      <c r="P41" s="219"/>
      <c r="Q41" s="191"/>
      <c r="R41" s="216"/>
      <c r="S41" s="191"/>
      <c r="T41" s="207"/>
      <c r="U41" s="208"/>
      <c r="V41" s="191"/>
      <c r="W41" s="226" t="s">
        <v>30</v>
      </c>
      <c r="X41" s="226" t="s">
        <v>31</v>
      </c>
      <c r="Y41" s="226" t="s">
        <v>32</v>
      </c>
      <c r="Z41" s="226" t="s">
        <v>33</v>
      </c>
      <c r="AA41" s="226" t="s">
        <v>34</v>
      </c>
      <c r="AB41" s="207"/>
      <c r="AC41" s="226" t="s">
        <v>28</v>
      </c>
      <c r="AD41" s="226" t="s">
        <v>29</v>
      </c>
      <c r="AE41" s="224"/>
      <c r="AF41" s="226" t="s">
        <v>28</v>
      </c>
      <c r="AG41" s="226" t="s">
        <v>29</v>
      </c>
      <c r="AH41" s="191"/>
      <c r="AI41" s="191"/>
      <c r="AJ41" s="191"/>
      <c r="AK41" s="191"/>
      <c r="AL41" s="191"/>
      <c r="AM41" s="242"/>
      <c r="AN41" s="242"/>
      <c r="AO41" s="242"/>
      <c r="AP41" s="242"/>
      <c r="AQ41" s="213"/>
      <c r="AR41" s="213"/>
      <c r="AS41" s="203"/>
      <c r="AT41" s="203"/>
    </row>
    <row r="42" spans="1:48" s="64" customFormat="1" ht="30" customHeight="1">
      <c r="A42" s="209"/>
      <c r="B42" s="210"/>
      <c r="C42" s="244"/>
      <c r="D42" s="244"/>
      <c r="E42" s="223"/>
      <c r="F42" s="192"/>
      <c r="G42" s="225"/>
      <c r="H42" s="227"/>
      <c r="I42" s="227"/>
      <c r="J42" s="217"/>
      <c r="K42" s="225"/>
      <c r="L42" s="227"/>
      <c r="M42" s="227"/>
      <c r="N42" s="192"/>
      <c r="O42" s="192"/>
      <c r="P42" s="220"/>
      <c r="Q42" s="192"/>
      <c r="R42" s="217"/>
      <c r="S42" s="192"/>
      <c r="T42" s="209"/>
      <c r="U42" s="210"/>
      <c r="V42" s="192"/>
      <c r="W42" s="227"/>
      <c r="X42" s="227"/>
      <c r="Y42" s="227"/>
      <c r="Z42" s="227"/>
      <c r="AA42" s="227"/>
      <c r="AB42" s="209"/>
      <c r="AC42" s="227"/>
      <c r="AD42" s="227"/>
      <c r="AE42" s="225"/>
      <c r="AF42" s="227"/>
      <c r="AG42" s="227"/>
      <c r="AH42" s="192"/>
      <c r="AI42" s="192"/>
      <c r="AJ42" s="192"/>
      <c r="AK42" s="192"/>
      <c r="AL42" s="192"/>
      <c r="AM42" s="227"/>
      <c r="AN42" s="227"/>
      <c r="AO42" s="227"/>
      <c r="AP42" s="227"/>
      <c r="AQ42" s="214"/>
      <c r="AR42" s="214"/>
      <c r="AS42" s="204"/>
      <c r="AT42" s="204"/>
    </row>
    <row r="43" spans="1:48" s="21" customFormat="1" ht="19.5" customHeight="1">
      <c r="E43" s="42"/>
      <c r="J43" s="51"/>
      <c r="P43" s="42"/>
      <c r="R43" s="51"/>
      <c r="AQ43" s="38"/>
      <c r="AR43" s="38"/>
      <c r="AS43" s="128"/>
      <c r="AT43" s="128"/>
    </row>
    <row r="44" spans="1:48" s="21" customFormat="1" ht="36" customHeight="1">
      <c r="A44" s="17" t="s">
        <v>80</v>
      </c>
      <c r="B44" s="18" t="s">
        <v>81</v>
      </c>
      <c r="C44" s="19"/>
      <c r="D44" s="26">
        <v>95</v>
      </c>
      <c r="E44" s="47"/>
      <c r="F44" s="26">
        <v>95</v>
      </c>
      <c r="G44" s="26">
        <v>0</v>
      </c>
      <c r="H44" s="26">
        <v>0</v>
      </c>
      <c r="I44" s="26">
        <v>0</v>
      </c>
      <c r="J44" s="54">
        <v>0</v>
      </c>
      <c r="K44" s="26">
        <v>0</v>
      </c>
      <c r="L44" s="26">
        <v>0</v>
      </c>
      <c r="M44" s="26">
        <v>0</v>
      </c>
      <c r="N44" s="19"/>
      <c r="O44" s="26">
        <v>0</v>
      </c>
      <c r="P44" s="47"/>
      <c r="Q44" s="26">
        <v>0</v>
      </c>
      <c r="R44" s="26">
        <v>0</v>
      </c>
      <c r="S44" s="26">
        <v>0</v>
      </c>
      <c r="T44" s="17" t="s">
        <v>80</v>
      </c>
      <c r="U44" s="18" t="s">
        <v>81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44">
        <f>AP44/D44*100000</f>
        <v>0</v>
      </c>
      <c r="AR44" s="44">
        <f>AI44/D44*100000</f>
        <v>0</v>
      </c>
      <c r="AS44" s="130" t="s">
        <v>117</v>
      </c>
      <c r="AT44" s="130" t="s">
        <v>117</v>
      </c>
      <c r="AV44" s="21" t="e">
        <f>#REF!</f>
        <v>#REF!</v>
      </c>
    </row>
    <row r="45" spans="1:48" s="21" customFormat="1" ht="36" customHeight="1">
      <c r="A45" s="17" t="s">
        <v>82</v>
      </c>
      <c r="B45" s="18" t="s">
        <v>81</v>
      </c>
      <c r="C45" s="19"/>
      <c r="D45" s="26">
        <v>225</v>
      </c>
      <c r="E45" s="47"/>
      <c r="F45" s="26">
        <v>225</v>
      </c>
      <c r="G45" s="26">
        <v>0</v>
      </c>
      <c r="H45" s="26">
        <v>0</v>
      </c>
      <c r="I45" s="26">
        <v>0</v>
      </c>
      <c r="J45" s="54">
        <v>0</v>
      </c>
      <c r="K45" s="26">
        <v>0</v>
      </c>
      <c r="L45" s="26">
        <v>0</v>
      </c>
      <c r="M45" s="26">
        <v>0</v>
      </c>
      <c r="N45" s="19"/>
      <c r="O45" s="26">
        <v>0</v>
      </c>
      <c r="P45" s="47"/>
      <c r="Q45" s="26">
        <v>0</v>
      </c>
      <c r="R45" s="26">
        <v>0</v>
      </c>
      <c r="S45" s="26">
        <v>0</v>
      </c>
      <c r="T45" s="17" t="s">
        <v>82</v>
      </c>
      <c r="U45" s="18" t="s">
        <v>81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44">
        <f>AP45/D45*100000</f>
        <v>0</v>
      </c>
      <c r="AR45" s="44">
        <f>AI45/D45*100000</f>
        <v>0</v>
      </c>
      <c r="AS45" s="130" t="s">
        <v>117</v>
      </c>
      <c r="AT45" s="130" t="s">
        <v>117</v>
      </c>
      <c r="AV45" s="21" t="e">
        <f>#REF!</f>
        <v>#REF!</v>
      </c>
    </row>
    <row r="46" spans="1:48" s="21" customFormat="1" ht="36" customHeight="1">
      <c r="A46" s="22"/>
      <c r="B46" s="23" t="s">
        <v>83</v>
      </c>
      <c r="C46" s="19"/>
      <c r="D46" s="26">
        <v>320</v>
      </c>
      <c r="E46" s="47"/>
      <c r="F46" s="26">
        <v>320</v>
      </c>
      <c r="G46" s="26">
        <v>0</v>
      </c>
      <c r="H46" s="26">
        <v>0</v>
      </c>
      <c r="I46" s="26">
        <v>0</v>
      </c>
      <c r="J46" s="54">
        <v>0</v>
      </c>
      <c r="K46" s="26">
        <v>0</v>
      </c>
      <c r="L46" s="26">
        <v>0</v>
      </c>
      <c r="M46" s="26">
        <v>0</v>
      </c>
      <c r="N46" s="19"/>
      <c r="O46" s="26">
        <v>0</v>
      </c>
      <c r="P46" s="47"/>
      <c r="Q46" s="26">
        <v>0</v>
      </c>
      <c r="R46" s="26">
        <v>0</v>
      </c>
      <c r="S46" s="26">
        <v>0</v>
      </c>
      <c r="T46" s="22"/>
      <c r="U46" s="23" t="s">
        <v>83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44">
        <f>AP46/D46*100000</f>
        <v>0</v>
      </c>
      <c r="AR46" s="44">
        <f>AI46/D46*100000</f>
        <v>0</v>
      </c>
      <c r="AS46" s="130" t="s">
        <v>117</v>
      </c>
      <c r="AT46" s="130" t="s">
        <v>117</v>
      </c>
      <c r="AV46" s="21" t="e">
        <f>#REF!</f>
        <v>#REF!</v>
      </c>
    </row>
    <row r="47" spans="1:48" s="21" customFormat="1" ht="19.5" customHeight="1">
      <c r="C47" s="12"/>
      <c r="D47" s="12"/>
      <c r="E47" s="13"/>
      <c r="F47" s="12"/>
      <c r="G47" s="12"/>
      <c r="H47" s="12"/>
      <c r="I47" s="12"/>
      <c r="J47" s="53"/>
      <c r="K47" s="12"/>
      <c r="L47" s="12"/>
      <c r="M47" s="12"/>
      <c r="N47" s="12"/>
      <c r="O47" s="12"/>
      <c r="P47" s="13"/>
      <c r="Q47" s="12"/>
      <c r="R47" s="53"/>
      <c r="S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3"/>
      <c r="AR47" s="13"/>
      <c r="AS47" s="129"/>
      <c r="AT47" s="129"/>
    </row>
    <row r="48" spans="1:48" s="21" customFormat="1" ht="36" customHeight="1">
      <c r="A48" s="24"/>
      <c r="B48" s="25" t="s">
        <v>84</v>
      </c>
      <c r="C48" s="19"/>
      <c r="D48" s="26">
        <v>1856</v>
      </c>
      <c r="E48" s="47"/>
      <c r="F48" s="26">
        <v>1827</v>
      </c>
      <c r="G48" s="26">
        <v>29</v>
      </c>
      <c r="H48" s="26">
        <v>24</v>
      </c>
      <c r="I48" s="26">
        <v>0</v>
      </c>
      <c r="J48" s="54">
        <v>1.5625</v>
      </c>
      <c r="K48" s="26">
        <v>22</v>
      </c>
      <c r="L48" s="26">
        <v>17</v>
      </c>
      <c r="M48" s="26">
        <v>0</v>
      </c>
      <c r="N48" s="19"/>
      <c r="O48" s="26">
        <v>16</v>
      </c>
      <c r="P48" s="47"/>
      <c r="Q48" s="26">
        <v>0</v>
      </c>
      <c r="R48" s="54">
        <v>0</v>
      </c>
      <c r="S48" s="26">
        <v>0</v>
      </c>
      <c r="T48" s="24"/>
      <c r="U48" s="25" t="s">
        <v>84</v>
      </c>
      <c r="V48" s="26">
        <v>12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10</v>
      </c>
      <c r="AK48" s="26">
        <v>7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44">
        <f t="shared" ref="AQ48:AQ68" si="4">AP48/D48*100000</f>
        <v>0</v>
      </c>
      <c r="AR48" s="44">
        <f t="shared" ref="AR48:AR68" si="5">AI48/D48*100000</f>
        <v>0</v>
      </c>
      <c r="AS48" s="130">
        <f t="shared" ref="AS48:AS68" si="6">K48/G48%</f>
        <v>75.862068965517253</v>
      </c>
      <c r="AT48" s="130" t="s">
        <v>117</v>
      </c>
      <c r="AV48" s="21" t="e">
        <f>#REF!</f>
        <v>#REF!</v>
      </c>
    </row>
    <row r="49" spans="1:48" s="21" customFormat="1" ht="36" customHeight="1">
      <c r="A49" s="27"/>
      <c r="B49" s="25" t="s">
        <v>85</v>
      </c>
      <c r="C49" s="19"/>
      <c r="D49" s="26">
        <v>1957</v>
      </c>
      <c r="E49" s="47"/>
      <c r="F49" s="26">
        <v>1933</v>
      </c>
      <c r="G49" s="26">
        <v>24</v>
      </c>
      <c r="H49" s="26">
        <v>17</v>
      </c>
      <c r="I49" s="26">
        <v>2</v>
      </c>
      <c r="J49" s="54">
        <v>1.2263668880940215</v>
      </c>
      <c r="K49" s="26">
        <v>20</v>
      </c>
      <c r="L49" s="26">
        <v>14</v>
      </c>
      <c r="M49" s="26">
        <v>2</v>
      </c>
      <c r="N49" s="19"/>
      <c r="O49" s="26">
        <v>19</v>
      </c>
      <c r="P49" s="47"/>
      <c r="Q49" s="26">
        <v>0</v>
      </c>
      <c r="R49" s="54">
        <v>0</v>
      </c>
      <c r="S49" s="26">
        <v>0</v>
      </c>
      <c r="T49" s="27"/>
      <c r="U49" s="25" t="s">
        <v>85</v>
      </c>
      <c r="V49" s="26">
        <v>6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14</v>
      </c>
      <c r="AK49" s="26">
        <v>4</v>
      </c>
      <c r="AL49" s="26">
        <v>0</v>
      </c>
      <c r="AM49" s="26">
        <v>0</v>
      </c>
      <c r="AN49" s="26">
        <v>0</v>
      </c>
      <c r="AO49" s="26">
        <v>0</v>
      </c>
      <c r="AP49" s="26">
        <v>0</v>
      </c>
      <c r="AQ49" s="44">
        <f t="shared" si="4"/>
        <v>0</v>
      </c>
      <c r="AR49" s="44">
        <f t="shared" si="5"/>
        <v>0</v>
      </c>
      <c r="AS49" s="130">
        <f t="shared" si="6"/>
        <v>83.333333333333343</v>
      </c>
      <c r="AT49" s="130" t="s">
        <v>117</v>
      </c>
      <c r="AV49" s="21" t="e">
        <f>#REF!</f>
        <v>#REF!</v>
      </c>
    </row>
    <row r="50" spans="1:48" s="21" customFormat="1" ht="36" customHeight="1">
      <c r="A50" s="27"/>
      <c r="B50" s="25" t="s">
        <v>86</v>
      </c>
      <c r="C50" s="19"/>
      <c r="D50" s="26">
        <v>1519</v>
      </c>
      <c r="E50" s="47"/>
      <c r="F50" s="26">
        <v>1494</v>
      </c>
      <c r="G50" s="26">
        <v>25</v>
      </c>
      <c r="H50" s="26">
        <v>20</v>
      </c>
      <c r="I50" s="26">
        <v>0</v>
      </c>
      <c r="J50" s="54">
        <v>1.6458196181698488</v>
      </c>
      <c r="K50" s="26">
        <v>20</v>
      </c>
      <c r="L50" s="26">
        <v>15</v>
      </c>
      <c r="M50" s="26">
        <v>0</v>
      </c>
      <c r="N50" s="19"/>
      <c r="O50" s="26">
        <v>15</v>
      </c>
      <c r="P50" s="47"/>
      <c r="Q50" s="26">
        <v>0</v>
      </c>
      <c r="R50" s="54">
        <v>0</v>
      </c>
      <c r="S50" s="26">
        <v>0</v>
      </c>
      <c r="T50" s="27"/>
      <c r="U50" s="25" t="s">
        <v>86</v>
      </c>
      <c r="V50" s="26">
        <v>13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1</v>
      </c>
      <c r="AF50" s="26">
        <v>1</v>
      </c>
      <c r="AG50" s="26">
        <v>0</v>
      </c>
      <c r="AH50" s="26">
        <v>0</v>
      </c>
      <c r="AI50" s="26">
        <v>0</v>
      </c>
      <c r="AJ50" s="26">
        <v>6</v>
      </c>
      <c r="AK50" s="26">
        <v>5</v>
      </c>
      <c r="AL50" s="26">
        <v>0</v>
      </c>
      <c r="AM50" s="26">
        <v>0</v>
      </c>
      <c r="AN50" s="26">
        <v>0</v>
      </c>
      <c r="AO50" s="26">
        <v>0</v>
      </c>
      <c r="AP50" s="26">
        <v>0</v>
      </c>
      <c r="AQ50" s="44">
        <f t="shared" si="4"/>
        <v>0</v>
      </c>
      <c r="AR50" s="44">
        <f t="shared" si="5"/>
        <v>0</v>
      </c>
      <c r="AS50" s="130">
        <f t="shared" si="6"/>
        <v>80</v>
      </c>
      <c r="AT50" s="130" t="s">
        <v>117</v>
      </c>
      <c r="AV50" s="21" t="e">
        <f>#REF!</f>
        <v>#REF!</v>
      </c>
    </row>
    <row r="51" spans="1:48" s="21" customFormat="1" ht="36" customHeight="1">
      <c r="A51" s="27"/>
      <c r="B51" s="25" t="s">
        <v>87</v>
      </c>
      <c r="C51" s="19"/>
      <c r="D51" s="26">
        <v>1995</v>
      </c>
      <c r="E51" s="47"/>
      <c r="F51" s="26">
        <v>1955</v>
      </c>
      <c r="G51" s="26">
        <v>40</v>
      </c>
      <c r="H51" s="26">
        <v>28</v>
      </c>
      <c r="I51" s="26">
        <v>0</v>
      </c>
      <c r="J51" s="54">
        <v>2.0050125313283207</v>
      </c>
      <c r="K51" s="26">
        <v>38</v>
      </c>
      <c r="L51" s="26">
        <v>27</v>
      </c>
      <c r="M51" s="26">
        <v>0</v>
      </c>
      <c r="N51" s="19"/>
      <c r="O51" s="26">
        <v>29</v>
      </c>
      <c r="P51" s="47"/>
      <c r="Q51" s="26">
        <v>0</v>
      </c>
      <c r="R51" s="54">
        <v>0</v>
      </c>
      <c r="S51" s="26">
        <v>0</v>
      </c>
      <c r="T51" s="27"/>
      <c r="U51" s="25" t="s">
        <v>87</v>
      </c>
      <c r="V51" s="26">
        <v>18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20</v>
      </c>
      <c r="AK51" s="26">
        <v>2</v>
      </c>
      <c r="AL51" s="26">
        <v>0</v>
      </c>
      <c r="AM51" s="26">
        <v>0</v>
      </c>
      <c r="AN51" s="26">
        <v>0</v>
      </c>
      <c r="AO51" s="26">
        <v>0</v>
      </c>
      <c r="AP51" s="26">
        <v>0</v>
      </c>
      <c r="AQ51" s="44">
        <f t="shared" si="4"/>
        <v>0</v>
      </c>
      <c r="AR51" s="44">
        <f t="shared" si="5"/>
        <v>0</v>
      </c>
      <c r="AS51" s="130">
        <f t="shared" si="6"/>
        <v>95</v>
      </c>
      <c r="AT51" s="130" t="s">
        <v>117</v>
      </c>
      <c r="AV51" s="21" t="e">
        <f>#REF!</f>
        <v>#REF!</v>
      </c>
    </row>
    <row r="52" spans="1:48" s="21" customFormat="1" ht="36" customHeight="1">
      <c r="A52" s="27" t="s">
        <v>80</v>
      </c>
      <c r="B52" s="25" t="s">
        <v>88</v>
      </c>
      <c r="C52" s="19"/>
      <c r="D52" s="26">
        <v>4828</v>
      </c>
      <c r="E52" s="47"/>
      <c r="F52" s="26">
        <v>4702</v>
      </c>
      <c r="G52" s="26">
        <v>126</v>
      </c>
      <c r="H52" s="26">
        <v>100</v>
      </c>
      <c r="I52" s="26">
        <v>2</v>
      </c>
      <c r="J52" s="54">
        <v>2.6097763048881522</v>
      </c>
      <c r="K52" s="26">
        <v>110</v>
      </c>
      <c r="L52" s="26">
        <v>90</v>
      </c>
      <c r="M52" s="26">
        <v>2</v>
      </c>
      <c r="N52" s="19"/>
      <c r="O52" s="26">
        <v>64</v>
      </c>
      <c r="P52" s="47"/>
      <c r="Q52" s="26">
        <v>0</v>
      </c>
      <c r="R52" s="54">
        <v>0</v>
      </c>
      <c r="S52" s="26">
        <v>0</v>
      </c>
      <c r="T52" s="27" t="s">
        <v>80</v>
      </c>
      <c r="U52" s="25" t="s">
        <v>88</v>
      </c>
      <c r="V52" s="26">
        <v>58</v>
      </c>
      <c r="W52" s="26">
        <v>0</v>
      </c>
      <c r="X52" s="26">
        <v>1</v>
      </c>
      <c r="Y52" s="26">
        <v>0</v>
      </c>
      <c r="Z52" s="26">
        <v>1</v>
      </c>
      <c r="AA52" s="26">
        <v>0</v>
      </c>
      <c r="AB52" s="26">
        <v>2</v>
      </c>
      <c r="AC52" s="26">
        <v>1</v>
      </c>
      <c r="AD52" s="26">
        <v>1</v>
      </c>
      <c r="AE52" s="26">
        <v>1</v>
      </c>
      <c r="AF52" s="26">
        <v>1</v>
      </c>
      <c r="AG52" s="26">
        <v>0</v>
      </c>
      <c r="AH52" s="26">
        <v>0</v>
      </c>
      <c r="AI52" s="26">
        <v>0</v>
      </c>
      <c r="AJ52" s="26">
        <v>49</v>
      </c>
      <c r="AK52" s="26">
        <v>16</v>
      </c>
      <c r="AL52" s="26">
        <v>0</v>
      </c>
      <c r="AM52" s="26">
        <v>2</v>
      </c>
      <c r="AN52" s="26">
        <v>0</v>
      </c>
      <c r="AO52" s="26">
        <v>0</v>
      </c>
      <c r="AP52" s="26">
        <v>2</v>
      </c>
      <c r="AQ52" s="44">
        <f t="shared" si="4"/>
        <v>41.425020712510353</v>
      </c>
      <c r="AR52" s="44">
        <f t="shared" si="5"/>
        <v>0</v>
      </c>
      <c r="AS52" s="130">
        <f t="shared" si="6"/>
        <v>87.301587301587304</v>
      </c>
      <c r="AT52" s="130" t="s">
        <v>117</v>
      </c>
      <c r="AV52" s="21" t="e">
        <f>#REF!</f>
        <v>#REF!</v>
      </c>
    </row>
    <row r="53" spans="1:48" s="21" customFormat="1" ht="36" customHeight="1">
      <c r="A53" s="27"/>
      <c r="B53" s="25" t="s">
        <v>89</v>
      </c>
      <c r="C53" s="19"/>
      <c r="D53" s="26">
        <v>10180</v>
      </c>
      <c r="E53" s="47"/>
      <c r="F53" s="26">
        <v>9870</v>
      </c>
      <c r="G53" s="26">
        <v>310</v>
      </c>
      <c r="H53" s="26">
        <v>225</v>
      </c>
      <c r="I53" s="26">
        <v>4</v>
      </c>
      <c r="J53" s="54">
        <v>3.0451866404715129</v>
      </c>
      <c r="K53" s="26">
        <v>280</v>
      </c>
      <c r="L53" s="26">
        <v>207</v>
      </c>
      <c r="M53" s="26">
        <v>3</v>
      </c>
      <c r="N53" s="19"/>
      <c r="O53" s="26">
        <v>109</v>
      </c>
      <c r="P53" s="47"/>
      <c r="Q53" s="26">
        <v>0</v>
      </c>
      <c r="R53" s="54">
        <v>0</v>
      </c>
      <c r="S53" s="26">
        <v>0</v>
      </c>
      <c r="T53" s="27"/>
      <c r="U53" s="25" t="s">
        <v>89</v>
      </c>
      <c r="V53" s="26">
        <v>132</v>
      </c>
      <c r="W53" s="26">
        <v>0</v>
      </c>
      <c r="X53" s="26">
        <v>2</v>
      </c>
      <c r="Y53" s="26">
        <v>1</v>
      </c>
      <c r="Z53" s="26">
        <v>0</v>
      </c>
      <c r="AA53" s="26">
        <v>1</v>
      </c>
      <c r="AB53" s="26">
        <v>4</v>
      </c>
      <c r="AC53" s="26">
        <v>3</v>
      </c>
      <c r="AD53" s="26">
        <v>1</v>
      </c>
      <c r="AE53" s="26">
        <v>7</v>
      </c>
      <c r="AF53" s="26">
        <v>5</v>
      </c>
      <c r="AG53" s="26">
        <v>0</v>
      </c>
      <c r="AH53" s="26">
        <v>2</v>
      </c>
      <c r="AI53" s="26">
        <v>0</v>
      </c>
      <c r="AJ53" s="26">
        <v>130</v>
      </c>
      <c r="AK53" s="26">
        <v>30</v>
      </c>
      <c r="AL53" s="26">
        <v>5</v>
      </c>
      <c r="AM53" s="26">
        <v>4</v>
      </c>
      <c r="AN53" s="26">
        <v>0</v>
      </c>
      <c r="AO53" s="26">
        <v>0</v>
      </c>
      <c r="AP53" s="26">
        <v>4</v>
      </c>
      <c r="AQ53" s="44">
        <f t="shared" si="4"/>
        <v>39.292730844793709</v>
      </c>
      <c r="AR53" s="44">
        <f t="shared" si="5"/>
        <v>0</v>
      </c>
      <c r="AS53" s="130">
        <f t="shared" si="6"/>
        <v>90.322580645161281</v>
      </c>
      <c r="AT53" s="130" t="s">
        <v>117</v>
      </c>
      <c r="AV53" s="21" t="e">
        <f>#REF!</f>
        <v>#REF!</v>
      </c>
    </row>
    <row r="54" spans="1:48" s="21" customFormat="1" ht="36" customHeight="1">
      <c r="A54" s="27"/>
      <c r="B54" s="25" t="s">
        <v>90</v>
      </c>
      <c r="C54" s="19"/>
      <c r="D54" s="26">
        <v>11170</v>
      </c>
      <c r="E54" s="47"/>
      <c r="F54" s="26">
        <v>10819</v>
      </c>
      <c r="G54" s="26">
        <v>351</v>
      </c>
      <c r="H54" s="26">
        <v>254</v>
      </c>
      <c r="I54" s="26">
        <v>12</v>
      </c>
      <c r="J54" s="54">
        <v>3.142345568487019</v>
      </c>
      <c r="K54" s="26">
        <v>309</v>
      </c>
      <c r="L54" s="26">
        <v>221</v>
      </c>
      <c r="M54" s="26">
        <v>11</v>
      </c>
      <c r="N54" s="19"/>
      <c r="O54" s="26">
        <v>217</v>
      </c>
      <c r="P54" s="47"/>
      <c r="Q54" s="26">
        <v>0</v>
      </c>
      <c r="R54" s="54">
        <v>0</v>
      </c>
      <c r="S54" s="26">
        <v>0</v>
      </c>
      <c r="T54" s="27"/>
      <c r="U54" s="25" t="s">
        <v>90</v>
      </c>
      <c r="V54" s="26">
        <v>114</v>
      </c>
      <c r="W54" s="26">
        <v>0</v>
      </c>
      <c r="X54" s="26">
        <v>4</v>
      </c>
      <c r="Y54" s="26">
        <v>0</v>
      </c>
      <c r="Z54" s="26">
        <v>0</v>
      </c>
      <c r="AA54" s="26">
        <v>2</v>
      </c>
      <c r="AB54" s="26">
        <v>7</v>
      </c>
      <c r="AC54" s="26">
        <v>3</v>
      </c>
      <c r="AD54" s="26">
        <v>3</v>
      </c>
      <c r="AE54" s="26">
        <v>14</v>
      </c>
      <c r="AF54" s="26">
        <v>10</v>
      </c>
      <c r="AG54" s="26">
        <v>3</v>
      </c>
      <c r="AH54" s="26">
        <v>1</v>
      </c>
      <c r="AI54" s="26">
        <v>0</v>
      </c>
      <c r="AJ54" s="26">
        <v>173</v>
      </c>
      <c r="AK54" s="26">
        <v>42</v>
      </c>
      <c r="AL54" s="26">
        <v>0</v>
      </c>
      <c r="AM54" s="26">
        <v>7</v>
      </c>
      <c r="AN54" s="26">
        <v>0</v>
      </c>
      <c r="AO54" s="26">
        <v>0</v>
      </c>
      <c r="AP54" s="26">
        <v>7</v>
      </c>
      <c r="AQ54" s="44">
        <f t="shared" si="4"/>
        <v>62.667860340196953</v>
      </c>
      <c r="AR54" s="44">
        <f t="shared" si="5"/>
        <v>0</v>
      </c>
      <c r="AS54" s="130">
        <f t="shared" si="6"/>
        <v>88.034188034188034</v>
      </c>
      <c r="AT54" s="130" t="s">
        <v>117</v>
      </c>
      <c r="AV54" s="21" t="e">
        <f>#REF!</f>
        <v>#REF!</v>
      </c>
    </row>
    <row r="55" spans="1:48" s="21" customFormat="1" ht="36" customHeight="1">
      <c r="A55" s="27"/>
      <c r="B55" s="25" t="s">
        <v>91</v>
      </c>
      <c r="C55" s="19"/>
      <c r="D55" s="26">
        <v>10993</v>
      </c>
      <c r="E55" s="47"/>
      <c r="F55" s="26">
        <v>10608</v>
      </c>
      <c r="G55" s="26">
        <v>385</v>
      </c>
      <c r="H55" s="26">
        <v>253</v>
      </c>
      <c r="I55" s="26">
        <v>10</v>
      </c>
      <c r="J55" s="54">
        <v>3.5022286909851723</v>
      </c>
      <c r="K55" s="26">
        <v>358</v>
      </c>
      <c r="L55" s="26">
        <v>240</v>
      </c>
      <c r="M55" s="26">
        <v>11</v>
      </c>
      <c r="N55" s="19"/>
      <c r="O55" s="26">
        <v>248</v>
      </c>
      <c r="P55" s="47"/>
      <c r="Q55" s="26">
        <v>0</v>
      </c>
      <c r="R55" s="54">
        <v>0</v>
      </c>
      <c r="S55" s="26">
        <v>0</v>
      </c>
      <c r="T55" s="27"/>
      <c r="U55" s="25" t="s">
        <v>91</v>
      </c>
      <c r="V55" s="26">
        <v>118</v>
      </c>
      <c r="W55" s="26">
        <v>0</v>
      </c>
      <c r="X55" s="26">
        <v>3</v>
      </c>
      <c r="Y55" s="26">
        <v>0</v>
      </c>
      <c r="Z55" s="26">
        <v>4</v>
      </c>
      <c r="AA55" s="26">
        <v>1</v>
      </c>
      <c r="AB55" s="26">
        <v>8</v>
      </c>
      <c r="AC55" s="26">
        <v>5</v>
      </c>
      <c r="AD55" s="26">
        <v>3</v>
      </c>
      <c r="AE55" s="26">
        <v>15</v>
      </c>
      <c r="AF55" s="26">
        <v>11</v>
      </c>
      <c r="AG55" s="26">
        <v>0</v>
      </c>
      <c r="AH55" s="26">
        <v>4</v>
      </c>
      <c r="AI55" s="26">
        <v>0</v>
      </c>
      <c r="AJ55" s="26">
        <v>211</v>
      </c>
      <c r="AK55" s="26">
        <v>27</v>
      </c>
      <c r="AL55" s="26">
        <v>2</v>
      </c>
      <c r="AM55" s="26">
        <v>8</v>
      </c>
      <c r="AN55" s="26">
        <v>0</v>
      </c>
      <c r="AO55" s="26">
        <v>0</v>
      </c>
      <c r="AP55" s="26">
        <v>8</v>
      </c>
      <c r="AQ55" s="44">
        <f t="shared" si="4"/>
        <v>72.773583189302286</v>
      </c>
      <c r="AR55" s="44">
        <f t="shared" si="5"/>
        <v>0</v>
      </c>
      <c r="AS55" s="130">
        <f t="shared" si="6"/>
        <v>92.987012987012989</v>
      </c>
      <c r="AT55" s="130" t="s">
        <v>119</v>
      </c>
      <c r="AV55" s="21" t="e">
        <f>#REF!</f>
        <v>#REF!</v>
      </c>
    </row>
    <row r="56" spans="1:48" s="21" customFormat="1" ht="36" customHeight="1">
      <c r="A56" s="27"/>
      <c r="B56" s="25" t="s">
        <v>92</v>
      </c>
      <c r="C56" s="19"/>
      <c r="D56" s="26">
        <v>10540</v>
      </c>
      <c r="E56" s="47"/>
      <c r="F56" s="26">
        <v>10028</v>
      </c>
      <c r="G56" s="26">
        <v>512</v>
      </c>
      <c r="H56" s="26">
        <v>304</v>
      </c>
      <c r="I56" s="26">
        <v>12</v>
      </c>
      <c r="J56" s="54">
        <v>4.8576850094876658</v>
      </c>
      <c r="K56" s="26">
        <v>463</v>
      </c>
      <c r="L56" s="26">
        <v>283</v>
      </c>
      <c r="M56" s="26">
        <v>11</v>
      </c>
      <c r="N56" s="19"/>
      <c r="O56" s="26">
        <v>165</v>
      </c>
      <c r="P56" s="47"/>
      <c r="Q56" s="26">
        <v>0</v>
      </c>
      <c r="R56" s="54">
        <v>0</v>
      </c>
      <c r="S56" s="26">
        <v>0</v>
      </c>
      <c r="T56" s="27"/>
      <c r="U56" s="25" t="s">
        <v>92</v>
      </c>
      <c r="V56" s="26">
        <v>140</v>
      </c>
      <c r="W56" s="26">
        <v>0</v>
      </c>
      <c r="X56" s="26">
        <v>9</v>
      </c>
      <c r="Y56" s="26">
        <v>3</v>
      </c>
      <c r="Z56" s="26">
        <v>0</v>
      </c>
      <c r="AA56" s="26">
        <v>2</v>
      </c>
      <c r="AB56" s="26">
        <v>14</v>
      </c>
      <c r="AC56" s="26">
        <v>9</v>
      </c>
      <c r="AD56" s="26">
        <v>3</v>
      </c>
      <c r="AE56" s="26">
        <v>24</v>
      </c>
      <c r="AF56" s="26">
        <v>15</v>
      </c>
      <c r="AG56" s="26">
        <v>3</v>
      </c>
      <c r="AH56" s="26">
        <v>5</v>
      </c>
      <c r="AI56" s="26">
        <v>1</v>
      </c>
      <c r="AJ56" s="26">
        <v>273</v>
      </c>
      <c r="AK56" s="26">
        <v>49</v>
      </c>
      <c r="AL56" s="26">
        <v>6</v>
      </c>
      <c r="AM56" s="26">
        <v>14</v>
      </c>
      <c r="AN56" s="26">
        <v>0</v>
      </c>
      <c r="AO56" s="26">
        <v>0</v>
      </c>
      <c r="AP56" s="26">
        <v>14</v>
      </c>
      <c r="AQ56" s="44">
        <f t="shared" si="4"/>
        <v>132.82732447817835</v>
      </c>
      <c r="AR56" s="44">
        <f t="shared" si="5"/>
        <v>9.4876660341555983</v>
      </c>
      <c r="AS56" s="130">
        <f t="shared" si="6"/>
        <v>90.4296875</v>
      </c>
      <c r="AT56" s="130" t="s">
        <v>119</v>
      </c>
      <c r="AV56" s="21" t="e">
        <f>#REF!</f>
        <v>#REF!</v>
      </c>
    </row>
    <row r="57" spans="1:48" s="21" customFormat="1" ht="36" customHeight="1">
      <c r="A57" s="28"/>
      <c r="B57" s="25" t="s">
        <v>93</v>
      </c>
      <c r="C57" s="19"/>
      <c r="D57" s="26">
        <v>55038</v>
      </c>
      <c r="E57" s="47"/>
      <c r="F57" s="26">
        <v>53236</v>
      </c>
      <c r="G57" s="26">
        <v>1802</v>
      </c>
      <c r="H57" s="26">
        <v>1225</v>
      </c>
      <c r="I57" s="26">
        <v>42</v>
      </c>
      <c r="J57" s="54">
        <v>3.2741015298521017</v>
      </c>
      <c r="K57" s="26">
        <v>1620</v>
      </c>
      <c r="L57" s="26">
        <v>1114</v>
      </c>
      <c r="M57" s="26">
        <v>40</v>
      </c>
      <c r="N57" s="19"/>
      <c r="O57" s="26">
        <v>882</v>
      </c>
      <c r="P57" s="47"/>
      <c r="Q57" s="26">
        <v>0</v>
      </c>
      <c r="R57" s="54">
        <v>0</v>
      </c>
      <c r="S57" s="26">
        <v>0</v>
      </c>
      <c r="T57" s="28"/>
      <c r="U57" s="25" t="s">
        <v>93</v>
      </c>
      <c r="V57" s="26">
        <v>611</v>
      </c>
      <c r="W57" s="26">
        <v>0</v>
      </c>
      <c r="X57" s="26">
        <v>19</v>
      </c>
      <c r="Y57" s="26">
        <v>4</v>
      </c>
      <c r="Z57" s="26">
        <v>5</v>
      </c>
      <c r="AA57" s="26">
        <v>6</v>
      </c>
      <c r="AB57" s="26">
        <v>35</v>
      </c>
      <c r="AC57" s="26">
        <v>21</v>
      </c>
      <c r="AD57" s="26">
        <v>11</v>
      </c>
      <c r="AE57" s="26">
        <v>62</v>
      </c>
      <c r="AF57" s="26">
        <v>43</v>
      </c>
      <c r="AG57" s="26">
        <v>6</v>
      </c>
      <c r="AH57" s="26">
        <v>12</v>
      </c>
      <c r="AI57" s="26">
        <v>1</v>
      </c>
      <c r="AJ57" s="26">
        <v>886</v>
      </c>
      <c r="AK57" s="26">
        <v>182</v>
      </c>
      <c r="AL57" s="26">
        <v>13</v>
      </c>
      <c r="AM57" s="26">
        <v>35</v>
      </c>
      <c r="AN57" s="26">
        <v>0</v>
      </c>
      <c r="AO57" s="26">
        <v>0</v>
      </c>
      <c r="AP57" s="26">
        <v>35</v>
      </c>
      <c r="AQ57" s="44">
        <f t="shared" si="4"/>
        <v>63.59242705040154</v>
      </c>
      <c r="AR57" s="44">
        <f t="shared" si="5"/>
        <v>1.8169264871543296</v>
      </c>
      <c r="AS57" s="130">
        <f t="shared" si="6"/>
        <v>89.900110987791351</v>
      </c>
      <c r="AT57" s="130" t="s">
        <v>119</v>
      </c>
      <c r="AV57" s="21" t="e">
        <f>#REF!</f>
        <v>#REF!</v>
      </c>
    </row>
    <row r="58" spans="1:48" s="21" customFormat="1" ht="36" customHeight="1">
      <c r="A58" s="27"/>
      <c r="B58" s="25" t="s">
        <v>84</v>
      </c>
      <c r="C58" s="19"/>
      <c r="D58" s="26">
        <v>5120</v>
      </c>
      <c r="E58" s="47"/>
      <c r="F58" s="26">
        <v>5059</v>
      </c>
      <c r="G58" s="26">
        <v>61</v>
      </c>
      <c r="H58" s="26">
        <v>43</v>
      </c>
      <c r="I58" s="26">
        <v>0</v>
      </c>
      <c r="J58" s="54">
        <v>1.19140625</v>
      </c>
      <c r="K58" s="26">
        <v>55</v>
      </c>
      <c r="L58" s="26">
        <v>41</v>
      </c>
      <c r="M58" s="26">
        <v>0</v>
      </c>
      <c r="N58" s="34"/>
      <c r="O58" s="26">
        <v>6</v>
      </c>
      <c r="P58" s="48"/>
      <c r="Q58" s="26">
        <v>0</v>
      </c>
      <c r="R58" s="54">
        <v>0</v>
      </c>
      <c r="S58" s="26">
        <v>0</v>
      </c>
      <c r="T58" s="27"/>
      <c r="U58" s="25" t="s">
        <v>84</v>
      </c>
      <c r="V58" s="26">
        <v>39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2</v>
      </c>
      <c r="AF58" s="26">
        <v>2</v>
      </c>
      <c r="AG58" s="26">
        <v>0</v>
      </c>
      <c r="AH58" s="26">
        <v>1</v>
      </c>
      <c r="AI58" s="26">
        <v>0</v>
      </c>
      <c r="AJ58" s="26">
        <v>13</v>
      </c>
      <c r="AK58" s="26">
        <v>6</v>
      </c>
      <c r="AL58" s="26">
        <v>1</v>
      </c>
      <c r="AM58" s="26">
        <v>0</v>
      </c>
      <c r="AN58" s="26">
        <v>0</v>
      </c>
      <c r="AO58" s="26">
        <v>0</v>
      </c>
      <c r="AP58" s="26">
        <v>0</v>
      </c>
      <c r="AQ58" s="44">
        <f t="shared" si="4"/>
        <v>0</v>
      </c>
      <c r="AR58" s="44">
        <f t="shared" si="5"/>
        <v>0</v>
      </c>
      <c r="AS58" s="130">
        <f t="shared" si="6"/>
        <v>90.163934426229517</v>
      </c>
      <c r="AT58" s="130" t="s">
        <v>117</v>
      </c>
      <c r="AV58" s="21" t="e">
        <f>#REF!</f>
        <v>#REF!</v>
      </c>
    </row>
    <row r="59" spans="1:48" s="21" customFormat="1" ht="36" customHeight="1">
      <c r="A59" s="27"/>
      <c r="B59" s="25" t="s">
        <v>85</v>
      </c>
      <c r="C59" s="19"/>
      <c r="D59" s="26">
        <v>5182</v>
      </c>
      <c r="E59" s="47"/>
      <c r="F59" s="26">
        <v>5132</v>
      </c>
      <c r="G59" s="26">
        <v>50</v>
      </c>
      <c r="H59" s="26">
        <v>36</v>
      </c>
      <c r="I59" s="26">
        <v>1</v>
      </c>
      <c r="J59" s="54">
        <v>0.96487842531840995</v>
      </c>
      <c r="K59" s="26">
        <v>47</v>
      </c>
      <c r="L59" s="26">
        <v>34</v>
      </c>
      <c r="M59" s="26">
        <v>1</v>
      </c>
      <c r="N59" s="34"/>
      <c r="O59" s="26">
        <v>12</v>
      </c>
      <c r="P59" s="48"/>
      <c r="Q59" s="26">
        <v>0</v>
      </c>
      <c r="R59" s="54">
        <v>0</v>
      </c>
      <c r="S59" s="26">
        <v>0</v>
      </c>
      <c r="T59" s="27"/>
      <c r="U59" s="25" t="s">
        <v>85</v>
      </c>
      <c r="V59" s="26">
        <v>27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2</v>
      </c>
      <c r="AF59" s="26">
        <v>2</v>
      </c>
      <c r="AG59" s="26">
        <v>0</v>
      </c>
      <c r="AH59" s="26">
        <v>1</v>
      </c>
      <c r="AI59" s="26">
        <v>0</v>
      </c>
      <c r="AJ59" s="26">
        <v>15</v>
      </c>
      <c r="AK59" s="26">
        <v>3</v>
      </c>
      <c r="AL59" s="26">
        <v>2</v>
      </c>
      <c r="AM59" s="26">
        <v>0</v>
      </c>
      <c r="AN59" s="26">
        <v>0</v>
      </c>
      <c r="AO59" s="26">
        <v>0</v>
      </c>
      <c r="AP59" s="26">
        <v>0</v>
      </c>
      <c r="AQ59" s="44">
        <f t="shared" si="4"/>
        <v>0</v>
      </c>
      <c r="AR59" s="44">
        <f t="shared" si="5"/>
        <v>0</v>
      </c>
      <c r="AS59" s="130">
        <f t="shared" si="6"/>
        <v>94</v>
      </c>
      <c r="AT59" s="130" t="s">
        <v>117</v>
      </c>
      <c r="AV59" s="21" t="e">
        <f>#REF!</f>
        <v>#REF!</v>
      </c>
    </row>
    <row r="60" spans="1:48" s="21" customFormat="1" ht="36" customHeight="1">
      <c r="A60" s="27"/>
      <c r="B60" s="25" t="s">
        <v>86</v>
      </c>
      <c r="C60" s="19"/>
      <c r="D60" s="26">
        <v>6035</v>
      </c>
      <c r="E60" s="47"/>
      <c r="F60" s="26">
        <v>5917</v>
      </c>
      <c r="G60" s="26">
        <v>118</v>
      </c>
      <c r="H60" s="26">
        <v>91</v>
      </c>
      <c r="I60" s="26">
        <v>3</v>
      </c>
      <c r="J60" s="54">
        <v>1.9552609776304888</v>
      </c>
      <c r="K60" s="26">
        <v>107</v>
      </c>
      <c r="L60" s="26">
        <v>83</v>
      </c>
      <c r="M60" s="26">
        <v>3</v>
      </c>
      <c r="N60" s="34"/>
      <c r="O60" s="26">
        <v>10</v>
      </c>
      <c r="P60" s="48"/>
      <c r="Q60" s="26">
        <v>0</v>
      </c>
      <c r="R60" s="54">
        <v>0</v>
      </c>
      <c r="S60" s="26">
        <v>0</v>
      </c>
      <c r="T60" s="27"/>
      <c r="U60" s="25" t="s">
        <v>86</v>
      </c>
      <c r="V60" s="26">
        <v>60</v>
      </c>
      <c r="W60" s="26">
        <v>0</v>
      </c>
      <c r="X60" s="26">
        <v>1</v>
      </c>
      <c r="Y60" s="26">
        <v>1</v>
      </c>
      <c r="Z60" s="26">
        <v>0</v>
      </c>
      <c r="AA60" s="26">
        <v>0</v>
      </c>
      <c r="AB60" s="26">
        <v>2</v>
      </c>
      <c r="AC60" s="26">
        <v>1</v>
      </c>
      <c r="AD60" s="26">
        <v>1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v>45</v>
      </c>
      <c r="AK60" s="26">
        <v>11</v>
      </c>
      <c r="AL60" s="26">
        <v>0</v>
      </c>
      <c r="AM60" s="26">
        <v>2</v>
      </c>
      <c r="AN60" s="26">
        <v>0</v>
      </c>
      <c r="AO60" s="26">
        <v>0</v>
      </c>
      <c r="AP60" s="26">
        <v>2</v>
      </c>
      <c r="AQ60" s="44">
        <f t="shared" si="4"/>
        <v>33.140016570008285</v>
      </c>
      <c r="AR60" s="44">
        <f t="shared" si="5"/>
        <v>0</v>
      </c>
      <c r="AS60" s="130">
        <f t="shared" si="6"/>
        <v>90.677966101694921</v>
      </c>
      <c r="AT60" s="130" t="s">
        <v>117</v>
      </c>
      <c r="AV60" s="21" t="e">
        <f>#REF!</f>
        <v>#REF!</v>
      </c>
    </row>
    <row r="61" spans="1:48" s="21" customFormat="1" ht="36" customHeight="1">
      <c r="A61" s="27"/>
      <c r="B61" s="25" t="s">
        <v>87</v>
      </c>
      <c r="C61" s="19"/>
      <c r="D61" s="26">
        <v>9188</v>
      </c>
      <c r="E61" s="47"/>
      <c r="F61" s="26">
        <v>9012</v>
      </c>
      <c r="G61" s="26">
        <v>176</v>
      </c>
      <c r="H61" s="26">
        <v>127</v>
      </c>
      <c r="I61" s="26">
        <v>3</v>
      </c>
      <c r="J61" s="54">
        <v>1.9155420113191119</v>
      </c>
      <c r="K61" s="26">
        <v>163</v>
      </c>
      <c r="L61" s="26">
        <v>119</v>
      </c>
      <c r="M61" s="26">
        <v>3</v>
      </c>
      <c r="N61" s="34"/>
      <c r="O61" s="26">
        <v>9</v>
      </c>
      <c r="P61" s="48"/>
      <c r="Q61" s="26">
        <v>0</v>
      </c>
      <c r="R61" s="54">
        <v>0</v>
      </c>
      <c r="S61" s="26">
        <v>0</v>
      </c>
      <c r="T61" s="27"/>
      <c r="U61" s="25" t="s">
        <v>87</v>
      </c>
      <c r="V61" s="26">
        <v>85</v>
      </c>
      <c r="W61" s="26">
        <v>0</v>
      </c>
      <c r="X61" s="26">
        <v>1</v>
      </c>
      <c r="Y61" s="26">
        <v>0</v>
      </c>
      <c r="Z61" s="26">
        <v>0</v>
      </c>
      <c r="AA61" s="26">
        <v>0</v>
      </c>
      <c r="AB61" s="26">
        <v>1</v>
      </c>
      <c r="AC61" s="26">
        <v>1</v>
      </c>
      <c r="AD61" s="26">
        <v>0</v>
      </c>
      <c r="AE61" s="26">
        <v>3</v>
      </c>
      <c r="AF61" s="26">
        <v>1</v>
      </c>
      <c r="AG61" s="26">
        <v>0</v>
      </c>
      <c r="AH61" s="26">
        <v>1</v>
      </c>
      <c r="AI61" s="26">
        <v>1</v>
      </c>
      <c r="AJ61" s="26">
        <v>71</v>
      </c>
      <c r="AK61" s="26">
        <v>13</v>
      </c>
      <c r="AL61" s="26">
        <v>1</v>
      </c>
      <c r="AM61" s="26">
        <v>1</v>
      </c>
      <c r="AN61" s="26">
        <v>0</v>
      </c>
      <c r="AO61" s="26">
        <v>0</v>
      </c>
      <c r="AP61" s="26">
        <v>1</v>
      </c>
      <c r="AQ61" s="44">
        <f t="shared" si="4"/>
        <v>10.8837614279495</v>
      </c>
      <c r="AR61" s="44">
        <f t="shared" si="5"/>
        <v>10.8837614279495</v>
      </c>
      <c r="AS61" s="130">
        <f t="shared" si="6"/>
        <v>92.61363636363636</v>
      </c>
      <c r="AT61" s="130" t="s">
        <v>117</v>
      </c>
      <c r="AV61" s="21" t="e">
        <f>#REF!</f>
        <v>#REF!</v>
      </c>
    </row>
    <row r="62" spans="1:48" s="21" customFormat="1" ht="36" customHeight="1">
      <c r="A62" s="27" t="s">
        <v>82</v>
      </c>
      <c r="B62" s="25" t="s">
        <v>88</v>
      </c>
      <c r="C62" s="19"/>
      <c r="D62" s="26">
        <v>19962</v>
      </c>
      <c r="E62" s="47"/>
      <c r="F62" s="26">
        <v>19553</v>
      </c>
      <c r="G62" s="26">
        <v>409</v>
      </c>
      <c r="H62" s="26">
        <v>323</v>
      </c>
      <c r="I62" s="26">
        <v>4</v>
      </c>
      <c r="J62" s="54">
        <v>2.0488928965033564</v>
      </c>
      <c r="K62" s="26">
        <v>385</v>
      </c>
      <c r="L62" s="26">
        <v>304</v>
      </c>
      <c r="M62" s="26">
        <v>4</v>
      </c>
      <c r="N62" s="34"/>
      <c r="O62" s="26">
        <v>26</v>
      </c>
      <c r="P62" s="48"/>
      <c r="Q62" s="26">
        <v>0</v>
      </c>
      <c r="R62" s="54">
        <v>0</v>
      </c>
      <c r="S62" s="26">
        <v>0</v>
      </c>
      <c r="T62" s="27" t="s">
        <v>82</v>
      </c>
      <c r="U62" s="25" t="s">
        <v>88</v>
      </c>
      <c r="V62" s="26">
        <v>194</v>
      </c>
      <c r="W62" s="26">
        <v>0</v>
      </c>
      <c r="X62" s="26">
        <v>3</v>
      </c>
      <c r="Y62" s="26">
        <v>1</v>
      </c>
      <c r="Z62" s="26">
        <v>0</v>
      </c>
      <c r="AA62" s="26">
        <v>0</v>
      </c>
      <c r="AB62" s="26">
        <v>4</v>
      </c>
      <c r="AC62" s="26">
        <v>2</v>
      </c>
      <c r="AD62" s="26">
        <v>1</v>
      </c>
      <c r="AE62" s="26">
        <v>13</v>
      </c>
      <c r="AF62" s="26">
        <v>11</v>
      </c>
      <c r="AG62" s="26">
        <v>0</v>
      </c>
      <c r="AH62" s="26">
        <v>2</v>
      </c>
      <c r="AI62" s="26">
        <v>0</v>
      </c>
      <c r="AJ62" s="26">
        <v>166</v>
      </c>
      <c r="AK62" s="26">
        <v>24</v>
      </c>
      <c r="AL62" s="26">
        <v>6</v>
      </c>
      <c r="AM62" s="26">
        <v>4</v>
      </c>
      <c r="AN62" s="26">
        <v>0</v>
      </c>
      <c r="AO62" s="26">
        <v>0</v>
      </c>
      <c r="AP62" s="26">
        <v>4</v>
      </c>
      <c r="AQ62" s="44">
        <f t="shared" si="4"/>
        <v>20.038072337441136</v>
      </c>
      <c r="AR62" s="44">
        <f t="shared" si="5"/>
        <v>0</v>
      </c>
      <c r="AS62" s="130">
        <f t="shared" si="6"/>
        <v>94.132029339853304</v>
      </c>
      <c r="AT62" s="130" t="s">
        <v>119</v>
      </c>
      <c r="AV62" s="21" t="e">
        <f>#REF!</f>
        <v>#REF!</v>
      </c>
    </row>
    <row r="63" spans="1:48" s="21" customFormat="1" ht="36" customHeight="1">
      <c r="A63" s="27"/>
      <c r="B63" s="25" t="s">
        <v>89</v>
      </c>
      <c r="C63" s="19"/>
      <c r="D63" s="26">
        <v>27482</v>
      </c>
      <c r="E63" s="47"/>
      <c r="F63" s="26">
        <v>26867</v>
      </c>
      <c r="G63" s="26">
        <v>615</v>
      </c>
      <c r="H63" s="26">
        <v>465</v>
      </c>
      <c r="I63" s="26">
        <v>13</v>
      </c>
      <c r="J63" s="54">
        <v>2.2378283967687942</v>
      </c>
      <c r="K63" s="26">
        <v>578</v>
      </c>
      <c r="L63" s="26">
        <v>440</v>
      </c>
      <c r="M63" s="26">
        <v>12</v>
      </c>
      <c r="N63" s="34"/>
      <c r="O63" s="26">
        <v>39</v>
      </c>
      <c r="P63" s="48"/>
      <c r="Q63" s="26">
        <v>0</v>
      </c>
      <c r="R63" s="54">
        <v>0</v>
      </c>
      <c r="S63" s="26">
        <v>0</v>
      </c>
      <c r="T63" s="27"/>
      <c r="U63" s="25" t="s">
        <v>89</v>
      </c>
      <c r="V63" s="26">
        <v>296</v>
      </c>
      <c r="W63" s="26">
        <v>0</v>
      </c>
      <c r="X63" s="26">
        <v>4</v>
      </c>
      <c r="Y63" s="26">
        <v>1</v>
      </c>
      <c r="Z63" s="26">
        <v>0</v>
      </c>
      <c r="AA63" s="26">
        <v>0</v>
      </c>
      <c r="AB63" s="26">
        <v>5</v>
      </c>
      <c r="AC63" s="26">
        <v>4</v>
      </c>
      <c r="AD63" s="26">
        <v>0</v>
      </c>
      <c r="AE63" s="26">
        <v>23</v>
      </c>
      <c r="AF63" s="26">
        <v>17</v>
      </c>
      <c r="AG63" s="26">
        <v>2</v>
      </c>
      <c r="AH63" s="26">
        <v>1</v>
      </c>
      <c r="AI63" s="26">
        <v>0</v>
      </c>
      <c r="AJ63" s="26">
        <v>250</v>
      </c>
      <c r="AK63" s="26">
        <v>37</v>
      </c>
      <c r="AL63" s="26">
        <v>8</v>
      </c>
      <c r="AM63" s="26">
        <v>5</v>
      </c>
      <c r="AN63" s="26">
        <v>0</v>
      </c>
      <c r="AO63" s="26">
        <v>0</v>
      </c>
      <c r="AP63" s="26">
        <v>5</v>
      </c>
      <c r="AQ63" s="44">
        <f t="shared" si="4"/>
        <v>18.193726802998327</v>
      </c>
      <c r="AR63" s="44">
        <f t="shared" si="5"/>
        <v>0</v>
      </c>
      <c r="AS63" s="130">
        <f t="shared" si="6"/>
        <v>93.983739837398375</v>
      </c>
      <c r="AT63" s="130" t="s">
        <v>119</v>
      </c>
      <c r="AV63" s="21" t="e">
        <f>#REF!</f>
        <v>#REF!</v>
      </c>
    </row>
    <row r="64" spans="1:48" s="21" customFormat="1" ht="36" customHeight="1">
      <c r="A64" s="27"/>
      <c r="B64" s="25" t="s">
        <v>90</v>
      </c>
      <c r="C64" s="19"/>
      <c r="D64" s="26">
        <v>24302</v>
      </c>
      <c r="E64" s="47"/>
      <c r="F64" s="26">
        <v>23628</v>
      </c>
      <c r="G64" s="26">
        <v>674</v>
      </c>
      <c r="H64" s="26">
        <v>510</v>
      </c>
      <c r="I64" s="26">
        <v>12</v>
      </c>
      <c r="J64" s="54">
        <v>2.7734342852440128</v>
      </c>
      <c r="K64" s="26">
        <v>634</v>
      </c>
      <c r="L64" s="26">
        <v>492</v>
      </c>
      <c r="M64" s="26">
        <v>11</v>
      </c>
      <c r="N64" s="34"/>
      <c r="O64" s="26">
        <v>56</v>
      </c>
      <c r="P64" s="48"/>
      <c r="Q64" s="26">
        <v>0</v>
      </c>
      <c r="R64" s="54">
        <v>0</v>
      </c>
      <c r="S64" s="26">
        <v>0</v>
      </c>
      <c r="T64" s="27"/>
      <c r="U64" s="25" t="s">
        <v>90</v>
      </c>
      <c r="V64" s="26">
        <v>298</v>
      </c>
      <c r="W64" s="26">
        <v>0</v>
      </c>
      <c r="X64" s="26">
        <v>7</v>
      </c>
      <c r="Y64" s="26">
        <v>0</v>
      </c>
      <c r="Z64" s="26">
        <v>1</v>
      </c>
      <c r="AA64" s="26">
        <v>1</v>
      </c>
      <c r="AB64" s="26">
        <v>9</v>
      </c>
      <c r="AC64" s="26">
        <v>9</v>
      </c>
      <c r="AD64" s="26">
        <v>0</v>
      </c>
      <c r="AE64" s="26">
        <v>25</v>
      </c>
      <c r="AF64" s="26">
        <v>22</v>
      </c>
      <c r="AG64" s="26">
        <v>0</v>
      </c>
      <c r="AH64" s="26">
        <v>4</v>
      </c>
      <c r="AI64" s="26">
        <v>0</v>
      </c>
      <c r="AJ64" s="26">
        <v>291</v>
      </c>
      <c r="AK64" s="26">
        <v>39</v>
      </c>
      <c r="AL64" s="26">
        <v>9</v>
      </c>
      <c r="AM64" s="26">
        <v>9</v>
      </c>
      <c r="AN64" s="26">
        <v>0</v>
      </c>
      <c r="AO64" s="26">
        <v>0</v>
      </c>
      <c r="AP64" s="26">
        <v>9</v>
      </c>
      <c r="AQ64" s="44">
        <f t="shared" si="4"/>
        <v>37.033988972101056</v>
      </c>
      <c r="AR64" s="44">
        <f t="shared" si="5"/>
        <v>0</v>
      </c>
      <c r="AS64" s="130">
        <f t="shared" si="6"/>
        <v>94.065281899109792</v>
      </c>
      <c r="AT64" s="130" t="s">
        <v>119</v>
      </c>
      <c r="AV64" s="21" t="e">
        <f>#REF!</f>
        <v>#REF!</v>
      </c>
    </row>
    <row r="65" spans="1:48" s="21" customFormat="1" ht="36" customHeight="1">
      <c r="A65" s="27"/>
      <c r="B65" s="25" t="s">
        <v>91</v>
      </c>
      <c r="C65" s="19"/>
      <c r="D65" s="26">
        <v>19441</v>
      </c>
      <c r="E65" s="47"/>
      <c r="F65" s="26">
        <v>18828</v>
      </c>
      <c r="G65" s="26">
        <v>613</v>
      </c>
      <c r="H65" s="26">
        <v>459</v>
      </c>
      <c r="I65" s="26">
        <v>11</v>
      </c>
      <c r="J65" s="54">
        <v>3.1531299830255648</v>
      </c>
      <c r="K65" s="26">
        <v>586</v>
      </c>
      <c r="L65" s="26">
        <v>438</v>
      </c>
      <c r="M65" s="26">
        <v>11</v>
      </c>
      <c r="N65" s="34"/>
      <c r="O65" s="26">
        <v>55</v>
      </c>
      <c r="P65" s="48"/>
      <c r="Q65" s="26">
        <v>0</v>
      </c>
      <c r="R65" s="54">
        <v>0</v>
      </c>
      <c r="S65" s="26">
        <v>0</v>
      </c>
      <c r="T65" s="27"/>
      <c r="U65" s="25" t="s">
        <v>91</v>
      </c>
      <c r="V65" s="26">
        <v>242</v>
      </c>
      <c r="W65" s="26">
        <v>0</v>
      </c>
      <c r="X65" s="26">
        <v>8</v>
      </c>
      <c r="Y65" s="26">
        <v>1</v>
      </c>
      <c r="Z65" s="26">
        <v>0</v>
      </c>
      <c r="AA65" s="26">
        <v>0</v>
      </c>
      <c r="AB65" s="26">
        <v>9</v>
      </c>
      <c r="AC65" s="26">
        <v>8</v>
      </c>
      <c r="AD65" s="26">
        <v>0</v>
      </c>
      <c r="AE65" s="26">
        <v>23</v>
      </c>
      <c r="AF65" s="26">
        <v>17</v>
      </c>
      <c r="AG65" s="26">
        <v>3</v>
      </c>
      <c r="AH65" s="26">
        <v>1</v>
      </c>
      <c r="AI65" s="26">
        <v>1</v>
      </c>
      <c r="AJ65" s="26">
        <v>302</v>
      </c>
      <c r="AK65" s="26">
        <v>28</v>
      </c>
      <c r="AL65" s="26">
        <v>7</v>
      </c>
      <c r="AM65" s="26">
        <v>9</v>
      </c>
      <c r="AN65" s="26">
        <v>0</v>
      </c>
      <c r="AO65" s="26">
        <v>0</v>
      </c>
      <c r="AP65" s="26">
        <v>9</v>
      </c>
      <c r="AQ65" s="44">
        <f t="shared" si="4"/>
        <v>46.293914922071913</v>
      </c>
      <c r="AR65" s="44">
        <f t="shared" si="5"/>
        <v>5.1437683246746566</v>
      </c>
      <c r="AS65" s="130">
        <f t="shared" si="6"/>
        <v>95.595432300163139</v>
      </c>
      <c r="AT65" s="130" t="s">
        <v>119</v>
      </c>
      <c r="AV65" s="21" t="e">
        <f>#REF!</f>
        <v>#REF!</v>
      </c>
    </row>
    <row r="66" spans="1:48" s="21" customFormat="1" ht="36" customHeight="1">
      <c r="A66" s="27"/>
      <c r="B66" s="25" t="s">
        <v>92</v>
      </c>
      <c r="C66" s="19"/>
      <c r="D66" s="26">
        <v>16239</v>
      </c>
      <c r="E66" s="47"/>
      <c r="F66" s="26">
        <v>15562</v>
      </c>
      <c r="G66" s="26">
        <v>677</v>
      </c>
      <c r="H66" s="26">
        <v>462</v>
      </c>
      <c r="I66" s="26">
        <v>12</v>
      </c>
      <c r="J66" s="54">
        <v>4.1689759221626943</v>
      </c>
      <c r="K66" s="26">
        <v>622</v>
      </c>
      <c r="L66" s="26">
        <v>434</v>
      </c>
      <c r="M66" s="26">
        <v>9</v>
      </c>
      <c r="N66" s="34"/>
      <c r="O66" s="26">
        <v>22</v>
      </c>
      <c r="P66" s="48"/>
      <c r="Q66" s="26">
        <v>0</v>
      </c>
      <c r="R66" s="54">
        <v>0</v>
      </c>
      <c r="S66" s="26">
        <v>0</v>
      </c>
      <c r="T66" s="27"/>
      <c r="U66" s="25" t="s">
        <v>92</v>
      </c>
      <c r="V66" s="26">
        <v>253</v>
      </c>
      <c r="W66" s="26">
        <v>0</v>
      </c>
      <c r="X66" s="26">
        <v>3</v>
      </c>
      <c r="Y66" s="26">
        <v>1</v>
      </c>
      <c r="Z66" s="26">
        <v>1</v>
      </c>
      <c r="AA66" s="26">
        <v>0</v>
      </c>
      <c r="AB66" s="26">
        <v>5</v>
      </c>
      <c r="AC66" s="26">
        <v>5</v>
      </c>
      <c r="AD66" s="26">
        <v>0</v>
      </c>
      <c r="AE66" s="26">
        <v>39</v>
      </c>
      <c r="AF66" s="26">
        <v>27</v>
      </c>
      <c r="AG66" s="26">
        <v>0</v>
      </c>
      <c r="AH66" s="26">
        <v>1</v>
      </c>
      <c r="AI66" s="26">
        <v>0</v>
      </c>
      <c r="AJ66" s="26">
        <v>320</v>
      </c>
      <c r="AK66" s="26">
        <v>55</v>
      </c>
      <c r="AL66" s="26">
        <v>6</v>
      </c>
      <c r="AM66" s="26">
        <v>5</v>
      </c>
      <c r="AN66" s="26">
        <v>0</v>
      </c>
      <c r="AO66" s="26">
        <v>0</v>
      </c>
      <c r="AP66" s="26">
        <v>5</v>
      </c>
      <c r="AQ66" s="44">
        <f t="shared" si="4"/>
        <v>30.790073280374408</v>
      </c>
      <c r="AR66" s="44">
        <f t="shared" si="5"/>
        <v>0</v>
      </c>
      <c r="AS66" s="130">
        <f t="shared" si="6"/>
        <v>91.87592319054653</v>
      </c>
      <c r="AT66" s="130" t="s">
        <v>119</v>
      </c>
      <c r="AV66" s="21" t="e">
        <f>#REF!</f>
        <v>#REF!</v>
      </c>
    </row>
    <row r="67" spans="1:48" s="21" customFormat="1" ht="36" customHeight="1">
      <c r="A67" s="27"/>
      <c r="B67" s="25" t="s">
        <v>93</v>
      </c>
      <c r="C67" s="19"/>
      <c r="D67" s="26">
        <v>132951</v>
      </c>
      <c r="E67" s="47"/>
      <c r="F67" s="26">
        <v>129558</v>
      </c>
      <c r="G67" s="26">
        <v>3393</v>
      </c>
      <c r="H67" s="26">
        <v>2516</v>
      </c>
      <c r="I67" s="26">
        <v>59</v>
      </c>
      <c r="J67" s="54">
        <v>2.5520680551481369</v>
      </c>
      <c r="K67" s="26">
        <v>3177</v>
      </c>
      <c r="L67" s="26">
        <v>2385</v>
      </c>
      <c r="M67" s="26">
        <v>54</v>
      </c>
      <c r="N67" s="19"/>
      <c r="O67" s="26">
        <v>235</v>
      </c>
      <c r="P67" s="47"/>
      <c r="Q67" s="26">
        <v>0</v>
      </c>
      <c r="R67" s="54">
        <v>0</v>
      </c>
      <c r="S67" s="26">
        <v>0</v>
      </c>
      <c r="T67" s="27"/>
      <c r="U67" s="25" t="s">
        <v>93</v>
      </c>
      <c r="V67" s="26">
        <v>1494</v>
      </c>
      <c r="W67" s="26">
        <v>0</v>
      </c>
      <c r="X67" s="26">
        <v>27</v>
      </c>
      <c r="Y67" s="26">
        <v>5</v>
      </c>
      <c r="Z67" s="26">
        <v>2</v>
      </c>
      <c r="AA67" s="26">
        <v>1</v>
      </c>
      <c r="AB67" s="26">
        <v>35</v>
      </c>
      <c r="AC67" s="26">
        <v>30</v>
      </c>
      <c r="AD67" s="26">
        <v>2</v>
      </c>
      <c r="AE67" s="26">
        <v>130</v>
      </c>
      <c r="AF67" s="26">
        <v>99</v>
      </c>
      <c r="AG67" s="26">
        <v>5</v>
      </c>
      <c r="AH67" s="26">
        <v>12</v>
      </c>
      <c r="AI67" s="26">
        <v>2</v>
      </c>
      <c r="AJ67" s="26">
        <v>1473</v>
      </c>
      <c r="AK67" s="26">
        <v>216</v>
      </c>
      <c r="AL67" s="26">
        <v>40</v>
      </c>
      <c r="AM67" s="26">
        <v>35</v>
      </c>
      <c r="AN67" s="26">
        <v>0</v>
      </c>
      <c r="AO67" s="26">
        <v>0</v>
      </c>
      <c r="AP67" s="26">
        <v>35</v>
      </c>
      <c r="AQ67" s="44">
        <f t="shared" si="4"/>
        <v>26.325488337808665</v>
      </c>
      <c r="AR67" s="44">
        <f t="shared" si="5"/>
        <v>1.5043136193033524</v>
      </c>
      <c r="AS67" s="130">
        <f t="shared" si="6"/>
        <v>93.633952254641912</v>
      </c>
      <c r="AT67" s="130" t="s">
        <v>117</v>
      </c>
      <c r="AV67" s="21" t="e">
        <f>#REF!</f>
        <v>#REF!</v>
      </c>
    </row>
    <row r="68" spans="1:48" s="21" customFormat="1" ht="36" customHeight="1">
      <c r="A68" s="17"/>
      <c r="B68" s="18" t="s">
        <v>94</v>
      </c>
      <c r="C68" s="19"/>
      <c r="D68" s="26">
        <v>187989</v>
      </c>
      <c r="E68" s="47"/>
      <c r="F68" s="26">
        <v>182794</v>
      </c>
      <c r="G68" s="26">
        <v>5195</v>
      </c>
      <c r="H68" s="26">
        <v>3741</v>
      </c>
      <c r="I68" s="26">
        <v>101</v>
      </c>
      <c r="J68" s="54">
        <v>2.7634595641234325</v>
      </c>
      <c r="K68" s="26">
        <v>4797</v>
      </c>
      <c r="L68" s="26">
        <v>3499</v>
      </c>
      <c r="M68" s="26">
        <v>94</v>
      </c>
      <c r="N68" s="19"/>
      <c r="O68" s="26">
        <v>1117</v>
      </c>
      <c r="P68" s="47"/>
      <c r="Q68" s="26">
        <v>0</v>
      </c>
      <c r="R68" s="54">
        <v>0</v>
      </c>
      <c r="S68" s="26">
        <v>0</v>
      </c>
      <c r="T68" s="17"/>
      <c r="U68" s="18" t="s">
        <v>94</v>
      </c>
      <c r="V68" s="26">
        <v>2105</v>
      </c>
      <c r="W68" s="26">
        <v>0</v>
      </c>
      <c r="X68" s="26">
        <v>46</v>
      </c>
      <c r="Y68" s="26">
        <v>9</v>
      </c>
      <c r="Z68" s="26">
        <v>7</v>
      </c>
      <c r="AA68" s="26">
        <v>7</v>
      </c>
      <c r="AB68" s="26">
        <v>70</v>
      </c>
      <c r="AC68" s="26">
        <v>51</v>
      </c>
      <c r="AD68" s="26">
        <v>13</v>
      </c>
      <c r="AE68" s="26">
        <v>192</v>
      </c>
      <c r="AF68" s="26">
        <v>142</v>
      </c>
      <c r="AG68" s="26">
        <v>11</v>
      </c>
      <c r="AH68" s="26">
        <v>24</v>
      </c>
      <c r="AI68" s="26">
        <v>3</v>
      </c>
      <c r="AJ68" s="26">
        <v>2359</v>
      </c>
      <c r="AK68" s="26">
        <v>398</v>
      </c>
      <c r="AL68" s="26">
        <v>53</v>
      </c>
      <c r="AM68" s="26">
        <v>70</v>
      </c>
      <c r="AN68" s="26">
        <v>0</v>
      </c>
      <c r="AO68" s="26">
        <v>0</v>
      </c>
      <c r="AP68" s="26">
        <v>70</v>
      </c>
      <c r="AQ68" s="44">
        <f t="shared" si="4"/>
        <v>37.236221268265695</v>
      </c>
      <c r="AR68" s="44">
        <f t="shared" si="5"/>
        <v>1.5958380543542439</v>
      </c>
      <c r="AS68" s="130">
        <f t="shared" si="6"/>
        <v>92.338787295476408</v>
      </c>
      <c r="AT68" s="130" t="s">
        <v>117</v>
      </c>
      <c r="AV68" s="21" t="e">
        <f>#REF!</f>
        <v>#REF!</v>
      </c>
    </row>
    <row r="69" spans="1:48" s="21" customFormat="1" ht="30" customHeight="1">
      <c r="A69" s="35"/>
      <c r="B69" s="35"/>
      <c r="C69" s="36"/>
      <c r="D69" s="36"/>
      <c r="E69" s="45"/>
      <c r="F69" s="36"/>
      <c r="G69" s="36"/>
      <c r="H69" s="36"/>
      <c r="I69" s="36"/>
      <c r="J69" s="55"/>
      <c r="K69" s="36"/>
      <c r="L69" s="36"/>
      <c r="M69" s="36"/>
      <c r="N69" s="36"/>
      <c r="O69" s="36"/>
      <c r="P69" s="45"/>
      <c r="Q69" s="36"/>
      <c r="R69" s="55"/>
      <c r="S69" s="36"/>
      <c r="T69" s="35"/>
      <c r="U69" s="35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9"/>
      <c r="AR69" s="39"/>
      <c r="AS69" s="39"/>
      <c r="AT69" s="39"/>
    </row>
    <row r="70" spans="1:48" s="29" customFormat="1" ht="30" customHeight="1">
      <c r="B70" s="30" t="s">
        <v>111</v>
      </c>
      <c r="E70" s="49"/>
      <c r="J70" s="50"/>
      <c r="P70" s="41"/>
      <c r="R70" s="50"/>
      <c r="U70" s="30" t="s">
        <v>112</v>
      </c>
      <c r="AQ70" s="37"/>
      <c r="AR70" s="37"/>
      <c r="AS70" s="37"/>
      <c r="AT70" s="37"/>
    </row>
    <row r="71" spans="1:48" s="21" customFormat="1" ht="30" customHeight="1">
      <c r="A71" s="31" t="s">
        <v>106</v>
      </c>
      <c r="E71" s="42"/>
      <c r="J71" s="51"/>
      <c r="P71" s="197" t="s">
        <v>113</v>
      </c>
      <c r="Q71" s="211"/>
      <c r="R71" s="211"/>
      <c r="S71" s="211"/>
      <c r="T71" s="31" t="s">
        <v>106</v>
      </c>
      <c r="AG71" s="32"/>
      <c r="AQ71" s="197" t="s">
        <v>113</v>
      </c>
      <c r="AR71" s="197"/>
      <c r="AS71" s="197"/>
      <c r="AT71" s="197"/>
    </row>
    <row r="72" spans="1:48" s="33" customFormat="1" ht="30" customHeight="1">
      <c r="A72" s="205" t="s">
        <v>0</v>
      </c>
      <c r="B72" s="206"/>
      <c r="C72" s="190" t="s">
        <v>1</v>
      </c>
      <c r="D72" s="190" t="s">
        <v>2</v>
      </c>
      <c r="E72" s="221" t="s">
        <v>97</v>
      </c>
      <c r="F72" s="245" t="s">
        <v>3</v>
      </c>
      <c r="G72" s="246"/>
      <c r="H72" s="246"/>
      <c r="I72" s="246"/>
      <c r="J72" s="246"/>
      <c r="K72" s="246"/>
      <c r="L72" s="246"/>
      <c r="M72" s="246"/>
      <c r="N72" s="245" t="s">
        <v>4</v>
      </c>
      <c r="O72" s="246"/>
      <c r="P72" s="246"/>
      <c r="Q72" s="246"/>
      <c r="R72" s="246"/>
      <c r="S72" s="247"/>
      <c r="T72" s="205" t="s">
        <v>0</v>
      </c>
      <c r="U72" s="206"/>
      <c r="V72" s="245" t="s">
        <v>5</v>
      </c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7"/>
      <c r="AK72" s="190" t="s">
        <v>6</v>
      </c>
      <c r="AL72" s="190" t="s">
        <v>7</v>
      </c>
      <c r="AM72" s="239" t="s">
        <v>8</v>
      </c>
      <c r="AN72" s="230"/>
      <c r="AO72" s="230"/>
      <c r="AP72" s="206"/>
      <c r="AQ72" s="187" t="s">
        <v>9</v>
      </c>
      <c r="AR72" s="187" t="s">
        <v>10</v>
      </c>
      <c r="AS72" s="198" t="s">
        <v>114</v>
      </c>
      <c r="AT72" s="199"/>
    </row>
    <row r="73" spans="1:48" s="21" customFormat="1" ht="30" customHeight="1">
      <c r="A73" s="207"/>
      <c r="B73" s="208"/>
      <c r="C73" s="243"/>
      <c r="D73" s="243"/>
      <c r="E73" s="222"/>
      <c r="F73" s="238" t="s">
        <v>17</v>
      </c>
      <c r="G73" s="239" t="s">
        <v>11</v>
      </c>
      <c r="H73" s="230"/>
      <c r="I73" s="206"/>
      <c r="J73" s="215" t="s">
        <v>98</v>
      </c>
      <c r="K73" s="239" t="s">
        <v>12</v>
      </c>
      <c r="L73" s="230"/>
      <c r="M73" s="206"/>
      <c r="N73" s="190" t="s">
        <v>13</v>
      </c>
      <c r="O73" s="190" t="s">
        <v>14</v>
      </c>
      <c r="P73" s="218" t="s">
        <v>99</v>
      </c>
      <c r="Q73" s="190" t="s">
        <v>15</v>
      </c>
      <c r="R73" s="215" t="s">
        <v>98</v>
      </c>
      <c r="S73" s="190" t="s">
        <v>16</v>
      </c>
      <c r="T73" s="207"/>
      <c r="U73" s="208"/>
      <c r="V73" s="190" t="s">
        <v>17</v>
      </c>
      <c r="W73" s="205" t="s">
        <v>18</v>
      </c>
      <c r="X73" s="230"/>
      <c r="Y73" s="230"/>
      <c r="Z73" s="230"/>
      <c r="AA73" s="230"/>
      <c r="AB73" s="230"/>
      <c r="AC73" s="230"/>
      <c r="AD73" s="206"/>
      <c r="AE73" s="232" t="s">
        <v>19</v>
      </c>
      <c r="AF73" s="233"/>
      <c r="AG73" s="234"/>
      <c r="AH73" s="190" t="s">
        <v>20</v>
      </c>
      <c r="AI73" s="190" t="s">
        <v>21</v>
      </c>
      <c r="AJ73" s="190" t="s">
        <v>22</v>
      </c>
      <c r="AK73" s="191"/>
      <c r="AL73" s="191"/>
      <c r="AM73" s="209"/>
      <c r="AN73" s="231"/>
      <c r="AO73" s="231"/>
      <c r="AP73" s="210"/>
      <c r="AQ73" s="213"/>
      <c r="AR73" s="213"/>
      <c r="AS73" s="200"/>
      <c r="AT73" s="201"/>
    </row>
    <row r="74" spans="1:48" s="21" customFormat="1" ht="30" customHeight="1">
      <c r="A74" s="207"/>
      <c r="B74" s="208"/>
      <c r="C74" s="243"/>
      <c r="D74" s="243"/>
      <c r="E74" s="222"/>
      <c r="F74" s="191"/>
      <c r="G74" s="207"/>
      <c r="H74" s="240"/>
      <c r="I74" s="208"/>
      <c r="J74" s="216"/>
      <c r="K74" s="207"/>
      <c r="L74" s="240"/>
      <c r="M74" s="208"/>
      <c r="N74" s="191"/>
      <c r="O74" s="191"/>
      <c r="P74" s="219"/>
      <c r="Q74" s="191"/>
      <c r="R74" s="216"/>
      <c r="S74" s="191"/>
      <c r="T74" s="207"/>
      <c r="U74" s="208"/>
      <c r="V74" s="191"/>
      <c r="W74" s="209"/>
      <c r="X74" s="231"/>
      <c r="Y74" s="231"/>
      <c r="Z74" s="231"/>
      <c r="AA74" s="231"/>
      <c r="AB74" s="231"/>
      <c r="AC74" s="231"/>
      <c r="AD74" s="210"/>
      <c r="AE74" s="235"/>
      <c r="AF74" s="236"/>
      <c r="AG74" s="237"/>
      <c r="AH74" s="191"/>
      <c r="AI74" s="191"/>
      <c r="AJ74" s="191"/>
      <c r="AK74" s="191"/>
      <c r="AL74" s="191"/>
      <c r="AM74" s="241" t="s">
        <v>23</v>
      </c>
      <c r="AN74" s="241" t="s">
        <v>24</v>
      </c>
      <c r="AO74" s="226" t="s">
        <v>25</v>
      </c>
      <c r="AP74" s="241" t="s">
        <v>26</v>
      </c>
      <c r="AQ74" s="213"/>
      <c r="AR74" s="213"/>
      <c r="AS74" s="202" t="s">
        <v>23</v>
      </c>
      <c r="AT74" s="202" t="s">
        <v>115</v>
      </c>
    </row>
    <row r="75" spans="1:48" s="21" customFormat="1" ht="30" customHeight="1">
      <c r="A75" s="207"/>
      <c r="B75" s="208"/>
      <c r="C75" s="243"/>
      <c r="D75" s="243"/>
      <c r="E75" s="222"/>
      <c r="F75" s="191"/>
      <c r="G75" s="207"/>
      <c r="H75" s="240"/>
      <c r="I75" s="208"/>
      <c r="J75" s="216"/>
      <c r="K75" s="207"/>
      <c r="L75" s="240"/>
      <c r="M75" s="208"/>
      <c r="N75" s="191"/>
      <c r="O75" s="191"/>
      <c r="P75" s="219"/>
      <c r="Q75" s="191"/>
      <c r="R75" s="216"/>
      <c r="S75" s="191"/>
      <c r="T75" s="207"/>
      <c r="U75" s="208"/>
      <c r="V75" s="191"/>
      <c r="W75" s="245" t="s">
        <v>27</v>
      </c>
      <c r="X75" s="246"/>
      <c r="Y75" s="246"/>
      <c r="Z75" s="246"/>
      <c r="AA75" s="247"/>
      <c r="AB75" s="205" t="s">
        <v>26</v>
      </c>
      <c r="AC75" s="228"/>
      <c r="AD75" s="229"/>
      <c r="AE75" s="235"/>
      <c r="AF75" s="236"/>
      <c r="AG75" s="237"/>
      <c r="AH75" s="191"/>
      <c r="AI75" s="191"/>
      <c r="AJ75" s="191"/>
      <c r="AK75" s="191"/>
      <c r="AL75" s="191"/>
      <c r="AM75" s="242"/>
      <c r="AN75" s="242"/>
      <c r="AO75" s="242"/>
      <c r="AP75" s="242"/>
      <c r="AQ75" s="213"/>
      <c r="AR75" s="213"/>
      <c r="AS75" s="203"/>
      <c r="AT75" s="203"/>
    </row>
    <row r="76" spans="1:48" s="21" customFormat="1" ht="30" customHeight="1">
      <c r="A76" s="207"/>
      <c r="B76" s="208"/>
      <c r="C76" s="243"/>
      <c r="D76" s="243"/>
      <c r="E76" s="222"/>
      <c r="F76" s="191"/>
      <c r="G76" s="224"/>
      <c r="H76" s="226" t="s">
        <v>28</v>
      </c>
      <c r="I76" s="226" t="s">
        <v>29</v>
      </c>
      <c r="J76" s="216"/>
      <c r="K76" s="224"/>
      <c r="L76" s="226" t="s">
        <v>28</v>
      </c>
      <c r="M76" s="226" t="s">
        <v>29</v>
      </c>
      <c r="N76" s="191"/>
      <c r="O76" s="191"/>
      <c r="P76" s="219"/>
      <c r="Q76" s="191"/>
      <c r="R76" s="216"/>
      <c r="S76" s="191"/>
      <c r="T76" s="207"/>
      <c r="U76" s="208"/>
      <c r="V76" s="191"/>
      <c r="W76" s="226" t="s">
        <v>30</v>
      </c>
      <c r="X76" s="226" t="s">
        <v>31</v>
      </c>
      <c r="Y76" s="226" t="s">
        <v>32</v>
      </c>
      <c r="Z76" s="226" t="s">
        <v>33</v>
      </c>
      <c r="AA76" s="226" t="s">
        <v>34</v>
      </c>
      <c r="AB76" s="207"/>
      <c r="AC76" s="226" t="s">
        <v>28</v>
      </c>
      <c r="AD76" s="226" t="s">
        <v>29</v>
      </c>
      <c r="AE76" s="224"/>
      <c r="AF76" s="226" t="s">
        <v>28</v>
      </c>
      <c r="AG76" s="226" t="s">
        <v>29</v>
      </c>
      <c r="AH76" s="191"/>
      <c r="AI76" s="191"/>
      <c r="AJ76" s="191"/>
      <c r="AK76" s="191"/>
      <c r="AL76" s="191"/>
      <c r="AM76" s="242"/>
      <c r="AN76" s="242"/>
      <c r="AO76" s="242"/>
      <c r="AP76" s="242"/>
      <c r="AQ76" s="213"/>
      <c r="AR76" s="213"/>
      <c r="AS76" s="203"/>
      <c r="AT76" s="203"/>
    </row>
    <row r="77" spans="1:48" s="21" customFormat="1" ht="30" customHeight="1">
      <c r="A77" s="209"/>
      <c r="B77" s="210"/>
      <c r="C77" s="244"/>
      <c r="D77" s="244"/>
      <c r="E77" s="223"/>
      <c r="F77" s="192"/>
      <c r="G77" s="225"/>
      <c r="H77" s="227"/>
      <c r="I77" s="227"/>
      <c r="J77" s="217"/>
      <c r="K77" s="225"/>
      <c r="L77" s="227"/>
      <c r="M77" s="227"/>
      <c r="N77" s="192"/>
      <c r="O77" s="192"/>
      <c r="P77" s="220"/>
      <c r="Q77" s="192"/>
      <c r="R77" s="217"/>
      <c r="S77" s="192"/>
      <c r="T77" s="209"/>
      <c r="U77" s="210"/>
      <c r="V77" s="192"/>
      <c r="W77" s="227"/>
      <c r="X77" s="227"/>
      <c r="Y77" s="227"/>
      <c r="Z77" s="227"/>
      <c r="AA77" s="227"/>
      <c r="AB77" s="209"/>
      <c r="AC77" s="227"/>
      <c r="AD77" s="227"/>
      <c r="AE77" s="225"/>
      <c r="AF77" s="227"/>
      <c r="AG77" s="227"/>
      <c r="AH77" s="192"/>
      <c r="AI77" s="192"/>
      <c r="AJ77" s="192"/>
      <c r="AK77" s="192"/>
      <c r="AL77" s="192"/>
      <c r="AM77" s="227"/>
      <c r="AN77" s="227"/>
      <c r="AO77" s="227"/>
      <c r="AP77" s="227"/>
      <c r="AQ77" s="214"/>
      <c r="AR77" s="214"/>
      <c r="AS77" s="204"/>
      <c r="AT77" s="204"/>
    </row>
    <row r="78" spans="1:48" s="21" customFormat="1" ht="19.5" customHeight="1">
      <c r="E78" s="42"/>
      <c r="J78" s="51"/>
      <c r="P78" s="42"/>
      <c r="R78" s="51"/>
      <c r="AQ78" s="38"/>
      <c r="AR78" s="38"/>
      <c r="AS78" s="128"/>
      <c r="AT78" s="128"/>
    </row>
    <row r="79" spans="1:48" s="21" customFormat="1" ht="36" customHeight="1">
      <c r="A79" s="17" t="s">
        <v>80</v>
      </c>
      <c r="B79" s="18" t="s">
        <v>81</v>
      </c>
      <c r="C79" s="19"/>
      <c r="D79" s="26">
        <v>1</v>
      </c>
      <c r="E79" s="47"/>
      <c r="F79" s="26">
        <v>1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1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17" t="s">
        <v>80</v>
      </c>
      <c r="U79" s="18" t="s">
        <v>81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0</v>
      </c>
      <c r="AC79" s="26">
        <v>0</v>
      </c>
      <c r="AD79" s="26">
        <v>0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6">
        <v>0</v>
      </c>
      <c r="AM79" s="26">
        <v>0</v>
      </c>
      <c r="AN79" s="26">
        <v>0</v>
      </c>
      <c r="AO79" s="26">
        <v>0</v>
      </c>
      <c r="AP79" s="26">
        <v>0</v>
      </c>
      <c r="AQ79" s="44">
        <f>AP79/D79*100000</f>
        <v>0</v>
      </c>
      <c r="AR79" s="44">
        <f>AI79/D79*100000</f>
        <v>0</v>
      </c>
      <c r="AS79" s="130" t="s">
        <v>117</v>
      </c>
      <c r="AT79" s="130" t="s">
        <v>117</v>
      </c>
      <c r="AV79" s="21" t="e">
        <f>#REF!</f>
        <v>#REF!</v>
      </c>
    </row>
    <row r="80" spans="1:48" s="21" customFormat="1" ht="36" customHeight="1">
      <c r="A80" s="17" t="s">
        <v>82</v>
      </c>
      <c r="B80" s="18" t="s">
        <v>81</v>
      </c>
      <c r="C80" s="19"/>
      <c r="D80" s="26">
        <v>0</v>
      </c>
      <c r="E80" s="47"/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17" t="s">
        <v>82</v>
      </c>
      <c r="U80" s="18" t="s">
        <v>81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6">
        <v>0</v>
      </c>
      <c r="AQ80" s="44">
        <v>0</v>
      </c>
      <c r="AR80" s="44">
        <v>0</v>
      </c>
      <c r="AS80" s="130" t="s">
        <v>117</v>
      </c>
      <c r="AT80" s="130" t="s">
        <v>117</v>
      </c>
      <c r="AV80" s="21" t="e">
        <f>#REF!</f>
        <v>#REF!</v>
      </c>
    </row>
    <row r="81" spans="1:48" s="21" customFormat="1" ht="36" customHeight="1">
      <c r="A81" s="22"/>
      <c r="B81" s="23" t="s">
        <v>83</v>
      </c>
      <c r="C81" s="19"/>
      <c r="D81" s="26">
        <v>1</v>
      </c>
      <c r="E81" s="47"/>
      <c r="F81" s="26">
        <v>1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1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2"/>
      <c r="U81" s="23" t="s">
        <v>83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v>0</v>
      </c>
      <c r="AK81" s="26">
        <v>0</v>
      </c>
      <c r="AL81" s="26">
        <v>0</v>
      </c>
      <c r="AM81" s="26">
        <v>0</v>
      </c>
      <c r="AN81" s="26">
        <v>0</v>
      </c>
      <c r="AO81" s="26">
        <v>0</v>
      </c>
      <c r="AP81" s="26">
        <v>0</v>
      </c>
      <c r="AQ81" s="44">
        <f>AP81/D81*100000</f>
        <v>0</v>
      </c>
      <c r="AR81" s="44">
        <f>AI81/D81*100000</f>
        <v>0</v>
      </c>
      <c r="AS81" s="130" t="s">
        <v>117</v>
      </c>
      <c r="AT81" s="130" t="s">
        <v>117</v>
      </c>
      <c r="AV81" s="21" t="e">
        <f>#REF!</f>
        <v>#REF!</v>
      </c>
    </row>
    <row r="82" spans="1:48" s="21" customFormat="1" ht="19.5" customHeight="1">
      <c r="C82" s="12"/>
      <c r="D82" s="12"/>
      <c r="E82" s="13"/>
      <c r="F82" s="12"/>
      <c r="G82" s="12"/>
      <c r="H82" s="12"/>
      <c r="I82" s="12"/>
      <c r="J82" s="53"/>
      <c r="K82" s="12"/>
      <c r="L82" s="12"/>
      <c r="M82" s="12"/>
      <c r="N82" s="12"/>
      <c r="O82" s="12"/>
      <c r="P82" s="13"/>
      <c r="Q82" s="12"/>
      <c r="R82" s="53"/>
      <c r="S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3"/>
      <c r="AR82" s="13"/>
      <c r="AS82" s="129"/>
      <c r="AT82" s="129"/>
    </row>
    <row r="83" spans="1:48" s="21" customFormat="1" ht="36" customHeight="1">
      <c r="A83" s="24"/>
      <c r="B83" s="25" t="s">
        <v>84</v>
      </c>
      <c r="C83" s="19"/>
      <c r="D83" s="26">
        <v>165</v>
      </c>
      <c r="E83" s="47"/>
      <c r="F83" s="26">
        <v>163</v>
      </c>
      <c r="G83" s="26">
        <v>2</v>
      </c>
      <c r="H83" s="26">
        <v>0</v>
      </c>
      <c r="I83" s="26">
        <v>0</v>
      </c>
      <c r="J83" s="54">
        <v>1.2121212121212122</v>
      </c>
      <c r="K83" s="26">
        <v>2</v>
      </c>
      <c r="L83" s="26">
        <v>0</v>
      </c>
      <c r="M83" s="26">
        <v>0</v>
      </c>
      <c r="N83" s="26">
        <v>165</v>
      </c>
      <c r="O83" s="26">
        <v>17</v>
      </c>
      <c r="P83" s="44">
        <v>10.303030303030303</v>
      </c>
      <c r="Q83" s="26">
        <v>0</v>
      </c>
      <c r="R83" s="54">
        <v>0</v>
      </c>
      <c r="S83" s="26">
        <v>0</v>
      </c>
      <c r="T83" s="24"/>
      <c r="U83" s="25" t="s">
        <v>84</v>
      </c>
      <c r="V83" s="26">
        <v>2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26">
        <v>0</v>
      </c>
      <c r="AN83" s="26">
        <v>0</v>
      </c>
      <c r="AO83" s="26">
        <v>0</v>
      </c>
      <c r="AP83" s="26">
        <v>0</v>
      </c>
      <c r="AQ83" s="44">
        <f t="shared" ref="AQ83:AQ103" si="7">AP83/D83*100000</f>
        <v>0</v>
      </c>
      <c r="AR83" s="44">
        <f t="shared" ref="AR83:AR103" si="8">AI83/D83*100000</f>
        <v>0</v>
      </c>
      <c r="AS83" s="130">
        <f t="shared" ref="AS83:AS103" si="9">K83/G83%</f>
        <v>100</v>
      </c>
      <c r="AT83" s="130" t="s">
        <v>117</v>
      </c>
      <c r="AV83" s="21" t="e">
        <f>#REF!</f>
        <v>#REF!</v>
      </c>
    </row>
    <row r="84" spans="1:48" s="21" customFormat="1" ht="36" customHeight="1">
      <c r="A84" s="27"/>
      <c r="B84" s="25" t="s">
        <v>85</v>
      </c>
      <c r="C84" s="19"/>
      <c r="D84" s="26">
        <v>185</v>
      </c>
      <c r="E84" s="47"/>
      <c r="F84" s="26">
        <v>182</v>
      </c>
      <c r="G84" s="26">
        <v>3</v>
      </c>
      <c r="H84" s="26">
        <v>3</v>
      </c>
      <c r="I84" s="26">
        <v>0</v>
      </c>
      <c r="J84" s="54">
        <v>1.6216216216216217</v>
      </c>
      <c r="K84" s="26">
        <v>3</v>
      </c>
      <c r="L84" s="26">
        <v>3</v>
      </c>
      <c r="M84" s="26">
        <v>0</v>
      </c>
      <c r="N84" s="26">
        <v>185</v>
      </c>
      <c r="O84" s="26">
        <v>23</v>
      </c>
      <c r="P84" s="44">
        <v>12.432432432432433</v>
      </c>
      <c r="Q84" s="26">
        <v>0</v>
      </c>
      <c r="R84" s="54">
        <v>0</v>
      </c>
      <c r="S84" s="26">
        <v>0</v>
      </c>
      <c r="T84" s="27"/>
      <c r="U84" s="25" t="s">
        <v>85</v>
      </c>
      <c r="V84" s="26">
        <v>2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1</v>
      </c>
      <c r="AF84" s="26">
        <v>1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26">
        <v>0</v>
      </c>
      <c r="AM84" s="26">
        <v>0</v>
      </c>
      <c r="AN84" s="26">
        <v>0</v>
      </c>
      <c r="AO84" s="26">
        <v>0</v>
      </c>
      <c r="AP84" s="26">
        <v>0</v>
      </c>
      <c r="AQ84" s="44">
        <f t="shared" si="7"/>
        <v>0</v>
      </c>
      <c r="AR84" s="44">
        <f t="shared" si="8"/>
        <v>0</v>
      </c>
      <c r="AS84" s="130">
        <f t="shared" si="9"/>
        <v>100</v>
      </c>
      <c r="AT84" s="130" t="s">
        <v>117</v>
      </c>
      <c r="AV84" s="21" t="e">
        <f>#REF!</f>
        <v>#REF!</v>
      </c>
    </row>
    <row r="85" spans="1:48" s="21" customFormat="1" ht="36" customHeight="1">
      <c r="A85" s="27"/>
      <c r="B85" s="25" t="s">
        <v>86</v>
      </c>
      <c r="C85" s="19"/>
      <c r="D85" s="26">
        <v>782</v>
      </c>
      <c r="E85" s="47"/>
      <c r="F85" s="26">
        <v>762</v>
      </c>
      <c r="G85" s="26">
        <v>20</v>
      </c>
      <c r="H85" s="26">
        <v>14</v>
      </c>
      <c r="I85" s="26">
        <v>0</v>
      </c>
      <c r="J85" s="54">
        <v>2.5575447570332481</v>
      </c>
      <c r="K85" s="26">
        <v>13</v>
      </c>
      <c r="L85" s="26">
        <v>10</v>
      </c>
      <c r="M85" s="26">
        <v>0</v>
      </c>
      <c r="N85" s="26">
        <v>782</v>
      </c>
      <c r="O85" s="26">
        <v>84</v>
      </c>
      <c r="P85" s="44">
        <v>10.741687979539643</v>
      </c>
      <c r="Q85" s="26">
        <v>0</v>
      </c>
      <c r="R85" s="54">
        <v>0</v>
      </c>
      <c r="S85" s="26">
        <v>0</v>
      </c>
      <c r="T85" s="27"/>
      <c r="U85" s="25" t="s">
        <v>86</v>
      </c>
      <c r="V85" s="26">
        <v>7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6</v>
      </c>
      <c r="AK85" s="26">
        <v>7</v>
      </c>
      <c r="AL85" s="26">
        <v>0</v>
      </c>
      <c r="AM85" s="26">
        <v>0</v>
      </c>
      <c r="AN85" s="26">
        <v>0</v>
      </c>
      <c r="AO85" s="26">
        <v>0</v>
      </c>
      <c r="AP85" s="26">
        <v>0</v>
      </c>
      <c r="AQ85" s="44">
        <f t="shared" si="7"/>
        <v>0</v>
      </c>
      <c r="AR85" s="44">
        <f t="shared" si="8"/>
        <v>0</v>
      </c>
      <c r="AS85" s="130">
        <f t="shared" si="9"/>
        <v>65</v>
      </c>
      <c r="AT85" s="130" t="s">
        <v>117</v>
      </c>
      <c r="AV85" s="21" t="e">
        <f>#REF!</f>
        <v>#REF!</v>
      </c>
    </row>
    <row r="86" spans="1:48" s="21" customFormat="1" ht="36" customHeight="1">
      <c r="A86" s="27"/>
      <c r="B86" s="25" t="s">
        <v>87</v>
      </c>
      <c r="C86" s="19"/>
      <c r="D86" s="26">
        <v>1358</v>
      </c>
      <c r="E86" s="47"/>
      <c r="F86" s="26">
        <v>1334</v>
      </c>
      <c r="G86" s="26">
        <v>23</v>
      </c>
      <c r="H86" s="26">
        <v>17</v>
      </c>
      <c r="I86" s="26">
        <v>1</v>
      </c>
      <c r="J86" s="54">
        <v>1.6936671575846833</v>
      </c>
      <c r="K86" s="26">
        <v>20</v>
      </c>
      <c r="L86" s="26">
        <v>15</v>
      </c>
      <c r="M86" s="26">
        <v>1</v>
      </c>
      <c r="N86" s="26">
        <v>1358</v>
      </c>
      <c r="O86" s="26">
        <v>183</v>
      </c>
      <c r="P86" s="44">
        <v>13.475699558173785</v>
      </c>
      <c r="Q86" s="26">
        <v>0</v>
      </c>
      <c r="R86" s="54">
        <v>0</v>
      </c>
      <c r="S86" s="26">
        <v>0</v>
      </c>
      <c r="T86" s="27"/>
      <c r="U86" s="25" t="s">
        <v>87</v>
      </c>
      <c r="V86" s="26">
        <v>6</v>
      </c>
      <c r="W86" s="26">
        <v>0</v>
      </c>
      <c r="X86" s="26">
        <v>0</v>
      </c>
      <c r="Y86" s="26">
        <v>0</v>
      </c>
      <c r="Z86" s="26">
        <v>0</v>
      </c>
      <c r="AA86" s="26">
        <v>1</v>
      </c>
      <c r="AB86" s="26">
        <v>1</v>
      </c>
      <c r="AC86" s="26">
        <v>1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12</v>
      </c>
      <c r="AK86" s="26">
        <v>3</v>
      </c>
      <c r="AL86" s="26">
        <v>1</v>
      </c>
      <c r="AM86" s="26">
        <v>1</v>
      </c>
      <c r="AN86" s="26">
        <v>0</v>
      </c>
      <c r="AO86" s="26">
        <v>0</v>
      </c>
      <c r="AP86" s="26">
        <v>1</v>
      </c>
      <c r="AQ86" s="44">
        <f t="shared" si="7"/>
        <v>73.637702503681879</v>
      </c>
      <c r="AR86" s="44">
        <f t="shared" si="8"/>
        <v>0</v>
      </c>
      <c r="AS86" s="130">
        <f t="shared" si="9"/>
        <v>86.956521739130437</v>
      </c>
      <c r="AT86" s="130" t="s">
        <v>117</v>
      </c>
      <c r="AV86" s="21" t="e">
        <f>#REF!</f>
        <v>#REF!</v>
      </c>
    </row>
    <row r="87" spans="1:48" s="21" customFormat="1" ht="36" customHeight="1">
      <c r="A87" s="27" t="s">
        <v>80</v>
      </c>
      <c r="B87" s="25" t="s">
        <v>88</v>
      </c>
      <c r="C87" s="19"/>
      <c r="D87" s="26">
        <v>4319</v>
      </c>
      <c r="E87" s="47"/>
      <c r="F87" s="26">
        <v>4166</v>
      </c>
      <c r="G87" s="26">
        <v>153</v>
      </c>
      <c r="H87" s="26">
        <v>107</v>
      </c>
      <c r="I87" s="26">
        <v>8</v>
      </c>
      <c r="J87" s="54">
        <v>3.54248668673304</v>
      </c>
      <c r="K87" s="26">
        <v>131</v>
      </c>
      <c r="L87" s="26">
        <v>95</v>
      </c>
      <c r="M87" s="26">
        <v>5</v>
      </c>
      <c r="N87" s="26">
        <v>4319</v>
      </c>
      <c r="O87" s="26">
        <v>741</v>
      </c>
      <c r="P87" s="44">
        <v>17.156749247510998</v>
      </c>
      <c r="Q87" s="26">
        <v>0</v>
      </c>
      <c r="R87" s="54">
        <v>0</v>
      </c>
      <c r="S87" s="26">
        <v>0</v>
      </c>
      <c r="T87" s="27" t="s">
        <v>80</v>
      </c>
      <c r="U87" s="25" t="s">
        <v>88</v>
      </c>
      <c r="V87" s="26">
        <v>49</v>
      </c>
      <c r="W87" s="26">
        <v>0</v>
      </c>
      <c r="X87" s="26">
        <v>3</v>
      </c>
      <c r="Y87" s="26">
        <v>0</v>
      </c>
      <c r="Z87" s="26">
        <v>2</v>
      </c>
      <c r="AA87" s="26">
        <v>2</v>
      </c>
      <c r="AB87" s="26">
        <v>7</v>
      </c>
      <c r="AC87" s="26">
        <v>5</v>
      </c>
      <c r="AD87" s="26">
        <v>2</v>
      </c>
      <c r="AE87" s="26">
        <v>8</v>
      </c>
      <c r="AF87" s="26">
        <v>6</v>
      </c>
      <c r="AG87" s="26">
        <v>2</v>
      </c>
      <c r="AH87" s="26">
        <v>1</v>
      </c>
      <c r="AI87" s="26">
        <v>0</v>
      </c>
      <c r="AJ87" s="26">
        <v>62</v>
      </c>
      <c r="AK87" s="26">
        <v>22</v>
      </c>
      <c r="AL87" s="26">
        <v>4</v>
      </c>
      <c r="AM87" s="26">
        <v>7</v>
      </c>
      <c r="AN87" s="26">
        <v>0</v>
      </c>
      <c r="AO87" s="26">
        <v>0</v>
      </c>
      <c r="AP87" s="26">
        <v>7</v>
      </c>
      <c r="AQ87" s="44">
        <f t="shared" si="7"/>
        <v>162.07455429497568</v>
      </c>
      <c r="AR87" s="44">
        <f t="shared" si="8"/>
        <v>0</v>
      </c>
      <c r="AS87" s="130">
        <f t="shared" si="9"/>
        <v>85.620915032679733</v>
      </c>
      <c r="AT87" s="130" t="s">
        <v>117</v>
      </c>
      <c r="AV87" s="21" t="e">
        <f>#REF!</f>
        <v>#REF!</v>
      </c>
    </row>
    <row r="88" spans="1:48" s="21" customFormat="1" ht="36" customHeight="1">
      <c r="A88" s="27"/>
      <c r="B88" s="25" t="s">
        <v>89</v>
      </c>
      <c r="C88" s="19"/>
      <c r="D88" s="26">
        <v>8496</v>
      </c>
      <c r="E88" s="47"/>
      <c r="F88" s="26">
        <v>8150</v>
      </c>
      <c r="G88" s="26">
        <v>346</v>
      </c>
      <c r="H88" s="26">
        <v>231</v>
      </c>
      <c r="I88" s="26">
        <v>7</v>
      </c>
      <c r="J88" s="54">
        <v>4.0725047080979282</v>
      </c>
      <c r="K88" s="26">
        <v>314</v>
      </c>
      <c r="L88" s="26">
        <v>216</v>
      </c>
      <c r="M88" s="26">
        <v>7</v>
      </c>
      <c r="N88" s="26">
        <v>8496</v>
      </c>
      <c r="O88" s="26">
        <v>1464</v>
      </c>
      <c r="P88" s="44">
        <v>17.231638418079097</v>
      </c>
      <c r="Q88" s="26">
        <v>1</v>
      </c>
      <c r="R88" s="54">
        <v>6.8306010928961755E-2</v>
      </c>
      <c r="S88" s="26">
        <v>1</v>
      </c>
      <c r="T88" s="27"/>
      <c r="U88" s="25" t="s">
        <v>89</v>
      </c>
      <c r="V88" s="26">
        <v>103</v>
      </c>
      <c r="W88" s="26">
        <v>0</v>
      </c>
      <c r="X88" s="26">
        <v>5</v>
      </c>
      <c r="Y88" s="26">
        <v>2</v>
      </c>
      <c r="Z88" s="26">
        <v>4</v>
      </c>
      <c r="AA88" s="26">
        <v>6</v>
      </c>
      <c r="AB88" s="26">
        <v>17</v>
      </c>
      <c r="AC88" s="26">
        <v>9</v>
      </c>
      <c r="AD88" s="26">
        <v>4</v>
      </c>
      <c r="AE88" s="26">
        <v>13</v>
      </c>
      <c r="AF88" s="26">
        <v>11</v>
      </c>
      <c r="AG88" s="26">
        <v>0</v>
      </c>
      <c r="AH88" s="26">
        <v>2</v>
      </c>
      <c r="AI88" s="26">
        <v>1</v>
      </c>
      <c r="AJ88" s="26">
        <v>177</v>
      </c>
      <c r="AK88" s="26">
        <v>32</v>
      </c>
      <c r="AL88" s="26">
        <v>2</v>
      </c>
      <c r="AM88" s="26">
        <v>17</v>
      </c>
      <c r="AN88" s="26">
        <v>0</v>
      </c>
      <c r="AO88" s="26">
        <v>0</v>
      </c>
      <c r="AP88" s="26">
        <v>17</v>
      </c>
      <c r="AQ88" s="44">
        <f t="shared" si="7"/>
        <v>200.09416195856875</v>
      </c>
      <c r="AR88" s="44">
        <f t="shared" si="8"/>
        <v>11.770244821092279</v>
      </c>
      <c r="AS88" s="130">
        <f t="shared" si="9"/>
        <v>90.751445086705203</v>
      </c>
      <c r="AT88" s="130">
        <f t="shared" ref="AT88:AT103" si="10">S88/Q88%</f>
        <v>100</v>
      </c>
      <c r="AV88" s="21" t="e">
        <f>#REF!</f>
        <v>#REF!</v>
      </c>
    </row>
    <row r="89" spans="1:48" s="21" customFormat="1" ht="36" customHeight="1">
      <c r="A89" s="27"/>
      <c r="B89" s="25" t="s">
        <v>90</v>
      </c>
      <c r="C89" s="19"/>
      <c r="D89" s="26">
        <v>7397</v>
      </c>
      <c r="E89" s="47"/>
      <c r="F89" s="26">
        <v>7037</v>
      </c>
      <c r="G89" s="26">
        <v>360</v>
      </c>
      <c r="H89" s="26">
        <v>235</v>
      </c>
      <c r="I89" s="26">
        <v>11</v>
      </c>
      <c r="J89" s="54">
        <v>4.8668379072596997</v>
      </c>
      <c r="K89" s="26">
        <v>327</v>
      </c>
      <c r="L89" s="26">
        <v>217</v>
      </c>
      <c r="M89" s="26">
        <v>11</v>
      </c>
      <c r="N89" s="26">
        <v>7397</v>
      </c>
      <c r="O89" s="26">
        <v>1517</v>
      </c>
      <c r="P89" s="44">
        <v>20.508314181424904</v>
      </c>
      <c r="Q89" s="26">
        <v>5</v>
      </c>
      <c r="R89" s="54">
        <v>0.32959789057350031</v>
      </c>
      <c r="S89" s="26">
        <v>3</v>
      </c>
      <c r="T89" s="27"/>
      <c r="U89" s="25" t="s">
        <v>90</v>
      </c>
      <c r="V89" s="26">
        <v>117</v>
      </c>
      <c r="W89" s="26">
        <v>0</v>
      </c>
      <c r="X89" s="26">
        <v>5</v>
      </c>
      <c r="Y89" s="26">
        <v>3</v>
      </c>
      <c r="Z89" s="26">
        <v>2</v>
      </c>
      <c r="AA89" s="26">
        <v>0</v>
      </c>
      <c r="AB89" s="26">
        <v>10</v>
      </c>
      <c r="AC89" s="26">
        <v>8</v>
      </c>
      <c r="AD89" s="26">
        <v>2</v>
      </c>
      <c r="AE89" s="26">
        <v>16</v>
      </c>
      <c r="AF89" s="26">
        <v>8</v>
      </c>
      <c r="AG89" s="26">
        <v>2</v>
      </c>
      <c r="AH89" s="26">
        <v>1</v>
      </c>
      <c r="AI89" s="26">
        <v>0</v>
      </c>
      <c r="AJ89" s="26">
        <v>177</v>
      </c>
      <c r="AK89" s="26">
        <v>35</v>
      </c>
      <c r="AL89" s="26">
        <v>8</v>
      </c>
      <c r="AM89" s="26">
        <v>8</v>
      </c>
      <c r="AN89" s="26">
        <v>0</v>
      </c>
      <c r="AO89" s="26">
        <v>2</v>
      </c>
      <c r="AP89" s="26">
        <v>10</v>
      </c>
      <c r="AQ89" s="44">
        <f t="shared" si="7"/>
        <v>135.18994186832498</v>
      </c>
      <c r="AR89" s="44">
        <f t="shared" si="8"/>
        <v>0</v>
      </c>
      <c r="AS89" s="130">
        <f t="shared" si="9"/>
        <v>90.833333333333329</v>
      </c>
      <c r="AT89" s="130">
        <f t="shared" si="10"/>
        <v>60</v>
      </c>
      <c r="AV89" s="21" t="e">
        <f>#REF!</f>
        <v>#REF!</v>
      </c>
    </row>
    <row r="90" spans="1:48" s="21" customFormat="1" ht="36" customHeight="1">
      <c r="A90" s="27"/>
      <c r="B90" s="25" t="s">
        <v>91</v>
      </c>
      <c r="C90" s="19"/>
      <c r="D90" s="26">
        <v>5292</v>
      </c>
      <c r="E90" s="47"/>
      <c r="F90" s="26">
        <v>5002</v>
      </c>
      <c r="G90" s="26">
        <v>289</v>
      </c>
      <c r="H90" s="26">
        <v>200</v>
      </c>
      <c r="I90" s="26">
        <v>7</v>
      </c>
      <c r="J90" s="54">
        <v>5.461073318216175</v>
      </c>
      <c r="K90" s="26">
        <v>260</v>
      </c>
      <c r="L90" s="26">
        <v>182</v>
      </c>
      <c r="M90" s="26">
        <v>6</v>
      </c>
      <c r="N90" s="26">
        <v>5292</v>
      </c>
      <c r="O90" s="26">
        <v>1110</v>
      </c>
      <c r="P90" s="44">
        <v>20.975056689342402</v>
      </c>
      <c r="Q90" s="26">
        <v>1</v>
      </c>
      <c r="R90" s="54">
        <v>9.0090090090090086E-2</v>
      </c>
      <c r="S90" s="26">
        <v>1</v>
      </c>
      <c r="T90" s="27"/>
      <c r="U90" s="25" t="s">
        <v>91</v>
      </c>
      <c r="V90" s="26">
        <v>82</v>
      </c>
      <c r="W90" s="26">
        <v>0</v>
      </c>
      <c r="X90" s="26">
        <v>2</v>
      </c>
      <c r="Y90" s="26">
        <v>1</v>
      </c>
      <c r="Z90" s="26">
        <v>1</v>
      </c>
      <c r="AA90" s="26">
        <v>2</v>
      </c>
      <c r="AB90" s="26">
        <v>6</v>
      </c>
      <c r="AC90" s="26">
        <v>4</v>
      </c>
      <c r="AD90" s="26">
        <v>1</v>
      </c>
      <c r="AE90" s="26">
        <v>15</v>
      </c>
      <c r="AF90" s="26">
        <v>12</v>
      </c>
      <c r="AG90" s="26">
        <v>0</v>
      </c>
      <c r="AH90" s="26">
        <v>2</v>
      </c>
      <c r="AI90" s="26">
        <v>0</v>
      </c>
      <c r="AJ90" s="26">
        <v>153</v>
      </c>
      <c r="AK90" s="26">
        <v>29</v>
      </c>
      <c r="AL90" s="26">
        <v>5</v>
      </c>
      <c r="AM90" s="26">
        <v>6</v>
      </c>
      <c r="AN90" s="26">
        <v>0</v>
      </c>
      <c r="AO90" s="26">
        <v>0</v>
      </c>
      <c r="AP90" s="26">
        <v>6</v>
      </c>
      <c r="AQ90" s="44">
        <f t="shared" si="7"/>
        <v>113.37868480725623</v>
      </c>
      <c r="AR90" s="44">
        <f t="shared" si="8"/>
        <v>0</v>
      </c>
      <c r="AS90" s="130">
        <f t="shared" si="9"/>
        <v>89.965397923875429</v>
      </c>
      <c r="AT90" s="130">
        <f t="shared" si="10"/>
        <v>100</v>
      </c>
      <c r="AV90" s="21" t="e">
        <f>#REF!</f>
        <v>#REF!</v>
      </c>
    </row>
    <row r="91" spans="1:48" s="21" customFormat="1" ht="36" customHeight="1">
      <c r="A91" s="27"/>
      <c r="B91" s="25" t="s">
        <v>92</v>
      </c>
      <c r="C91" s="19"/>
      <c r="D91" s="26">
        <v>4382</v>
      </c>
      <c r="E91" s="47"/>
      <c r="F91" s="26">
        <v>4112</v>
      </c>
      <c r="G91" s="26">
        <v>269</v>
      </c>
      <c r="H91" s="26">
        <v>168</v>
      </c>
      <c r="I91" s="26">
        <v>11</v>
      </c>
      <c r="J91" s="54">
        <v>6.1387494294842542</v>
      </c>
      <c r="K91" s="26">
        <v>247</v>
      </c>
      <c r="L91" s="26">
        <v>155</v>
      </c>
      <c r="M91" s="26">
        <v>10</v>
      </c>
      <c r="N91" s="26">
        <v>4382</v>
      </c>
      <c r="O91" s="26">
        <v>757</v>
      </c>
      <c r="P91" s="44">
        <v>17.275216795983571</v>
      </c>
      <c r="Q91" s="26">
        <v>3</v>
      </c>
      <c r="R91" s="54">
        <v>0.39630118890356669</v>
      </c>
      <c r="S91" s="26">
        <v>2</v>
      </c>
      <c r="T91" s="27"/>
      <c r="U91" s="25" t="s">
        <v>92</v>
      </c>
      <c r="V91" s="26">
        <v>62</v>
      </c>
      <c r="W91" s="26">
        <v>0</v>
      </c>
      <c r="X91" s="26">
        <v>7</v>
      </c>
      <c r="Y91" s="26">
        <v>1</v>
      </c>
      <c r="Z91" s="26">
        <v>3</v>
      </c>
      <c r="AA91" s="26">
        <v>4</v>
      </c>
      <c r="AB91" s="26">
        <v>16</v>
      </c>
      <c r="AC91" s="26">
        <v>10</v>
      </c>
      <c r="AD91" s="26">
        <v>3</v>
      </c>
      <c r="AE91" s="26">
        <v>22</v>
      </c>
      <c r="AF91" s="26">
        <v>16</v>
      </c>
      <c r="AG91" s="26">
        <v>3</v>
      </c>
      <c r="AH91" s="26">
        <v>1</v>
      </c>
      <c r="AI91" s="26">
        <v>1</v>
      </c>
      <c r="AJ91" s="26">
        <v>141</v>
      </c>
      <c r="AK91" s="26">
        <v>22</v>
      </c>
      <c r="AL91" s="26">
        <v>5</v>
      </c>
      <c r="AM91" s="26">
        <v>15</v>
      </c>
      <c r="AN91" s="26">
        <v>0</v>
      </c>
      <c r="AO91" s="26">
        <v>1</v>
      </c>
      <c r="AP91" s="26">
        <v>16</v>
      </c>
      <c r="AQ91" s="44">
        <f t="shared" si="7"/>
        <v>365.13007759014147</v>
      </c>
      <c r="AR91" s="44">
        <f t="shared" si="8"/>
        <v>22.820629849383842</v>
      </c>
      <c r="AS91" s="130">
        <f t="shared" si="9"/>
        <v>91.821561338289968</v>
      </c>
      <c r="AT91" s="130">
        <f t="shared" si="10"/>
        <v>66.666666666666671</v>
      </c>
      <c r="AV91" s="21" t="e">
        <f>#REF!</f>
        <v>#REF!</v>
      </c>
    </row>
    <row r="92" spans="1:48" s="21" customFormat="1" ht="36" customHeight="1">
      <c r="A92" s="28"/>
      <c r="B92" s="25" t="s">
        <v>93</v>
      </c>
      <c r="C92" s="19"/>
      <c r="D92" s="26">
        <v>32376</v>
      </c>
      <c r="E92" s="47"/>
      <c r="F92" s="26">
        <v>30908</v>
      </c>
      <c r="G92" s="26">
        <v>1465</v>
      </c>
      <c r="H92" s="26">
        <v>975</v>
      </c>
      <c r="I92" s="26">
        <v>45</v>
      </c>
      <c r="J92" s="54">
        <v>4.5249567580924142</v>
      </c>
      <c r="K92" s="26">
        <v>1317</v>
      </c>
      <c r="L92" s="26">
        <v>893</v>
      </c>
      <c r="M92" s="26">
        <v>40</v>
      </c>
      <c r="N92" s="26">
        <v>32376</v>
      </c>
      <c r="O92" s="26">
        <v>5896</v>
      </c>
      <c r="P92" s="44">
        <v>18.211020509019026</v>
      </c>
      <c r="Q92" s="26">
        <v>10</v>
      </c>
      <c r="R92" s="54">
        <v>0.16960651289009498</v>
      </c>
      <c r="S92" s="26">
        <v>7</v>
      </c>
      <c r="T92" s="28"/>
      <c r="U92" s="25" t="s">
        <v>93</v>
      </c>
      <c r="V92" s="26">
        <v>430</v>
      </c>
      <c r="W92" s="26">
        <v>0</v>
      </c>
      <c r="X92" s="26">
        <v>22</v>
      </c>
      <c r="Y92" s="26">
        <v>7</v>
      </c>
      <c r="Z92" s="26">
        <v>12</v>
      </c>
      <c r="AA92" s="26">
        <v>15</v>
      </c>
      <c r="AB92" s="26">
        <v>57</v>
      </c>
      <c r="AC92" s="26">
        <v>37</v>
      </c>
      <c r="AD92" s="26">
        <v>12</v>
      </c>
      <c r="AE92" s="26">
        <v>75</v>
      </c>
      <c r="AF92" s="26">
        <v>54</v>
      </c>
      <c r="AG92" s="26">
        <v>7</v>
      </c>
      <c r="AH92" s="26">
        <v>7</v>
      </c>
      <c r="AI92" s="26">
        <v>2</v>
      </c>
      <c r="AJ92" s="26">
        <v>728</v>
      </c>
      <c r="AK92" s="26">
        <v>150</v>
      </c>
      <c r="AL92" s="26">
        <v>25</v>
      </c>
      <c r="AM92" s="26">
        <v>54</v>
      </c>
      <c r="AN92" s="26">
        <v>0</v>
      </c>
      <c r="AO92" s="26">
        <v>3</v>
      </c>
      <c r="AP92" s="26">
        <v>57</v>
      </c>
      <c r="AQ92" s="44">
        <f t="shared" si="7"/>
        <v>176.05633802816902</v>
      </c>
      <c r="AR92" s="44">
        <f t="shared" si="8"/>
        <v>6.1774153694094389</v>
      </c>
      <c r="AS92" s="130">
        <f t="shared" si="9"/>
        <v>89.897610921501709</v>
      </c>
      <c r="AT92" s="130">
        <f t="shared" si="10"/>
        <v>70</v>
      </c>
      <c r="AV92" s="21" t="e">
        <f>#REF!</f>
        <v>#REF!</v>
      </c>
    </row>
    <row r="93" spans="1:48" s="21" customFormat="1" ht="36" customHeight="1">
      <c r="A93" s="27"/>
      <c r="B93" s="25" t="s">
        <v>84</v>
      </c>
      <c r="C93" s="19"/>
      <c r="D93" s="26">
        <v>62</v>
      </c>
      <c r="E93" s="47"/>
      <c r="F93" s="26">
        <v>59</v>
      </c>
      <c r="G93" s="26">
        <v>3</v>
      </c>
      <c r="H93" s="26">
        <v>1</v>
      </c>
      <c r="I93" s="26">
        <v>0</v>
      </c>
      <c r="J93" s="54">
        <v>4.838709677419355</v>
      </c>
      <c r="K93" s="26">
        <v>3</v>
      </c>
      <c r="L93" s="26">
        <v>1</v>
      </c>
      <c r="M93" s="26">
        <v>0</v>
      </c>
      <c r="N93" s="26">
        <v>62</v>
      </c>
      <c r="O93" s="26">
        <v>8</v>
      </c>
      <c r="P93" s="44">
        <v>12.903225806451612</v>
      </c>
      <c r="Q93" s="26">
        <v>0</v>
      </c>
      <c r="R93" s="54">
        <v>0</v>
      </c>
      <c r="S93" s="26">
        <v>0</v>
      </c>
      <c r="T93" s="27"/>
      <c r="U93" s="25" t="s">
        <v>84</v>
      </c>
      <c r="V93" s="26">
        <v>1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  <c r="AF93" s="26">
        <v>0</v>
      </c>
      <c r="AG93" s="26">
        <v>0</v>
      </c>
      <c r="AH93" s="26">
        <v>0</v>
      </c>
      <c r="AI93" s="26">
        <v>0</v>
      </c>
      <c r="AJ93" s="26">
        <v>2</v>
      </c>
      <c r="AK93" s="26">
        <v>0</v>
      </c>
      <c r="AL93" s="26">
        <v>0</v>
      </c>
      <c r="AM93" s="26">
        <v>0</v>
      </c>
      <c r="AN93" s="26">
        <v>0</v>
      </c>
      <c r="AO93" s="26">
        <v>0</v>
      </c>
      <c r="AP93" s="26">
        <v>0</v>
      </c>
      <c r="AQ93" s="44">
        <f t="shared" si="7"/>
        <v>0</v>
      </c>
      <c r="AR93" s="44">
        <f t="shared" si="8"/>
        <v>0</v>
      </c>
      <c r="AS93" s="130">
        <f t="shared" si="9"/>
        <v>100</v>
      </c>
      <c r="AT93" s="130" t="s">
        <v>117</v>
      </c>
      <c r="AV93" s="21" t="e">
        <f>#REF!</f>
        <v>#REF!</v>
      </c>
    </row>
    <row r="94" spans="1:48" s="21" customFormat="1" ht="36" customHeight="1">
      <c r="A94" s="27"/>
      <c r="B94" s="25" t="s">
        <v>85</v>
      </c>
      <c r="C94" s="19"/>
      <c r="D94" s="26">
        <v>64</v>
      </c>
      <c r="E94" s="47"/>
      <c r="F94" s="26">
        <v>64</v>
      </c>
      <c r="G94" s="26">
        <v>0</v>
      </c>
      <c r="H94" s="26">
        <v>0</v>
      </c>
      <c r="I94" s="26">
        <v>0</v>
      </c>
      <c r="J94" s="54">
        <v>0</v>
      </c>
      <c r="K94" s="26">
        <v>0</v>
      </c>
      <c r="L94" s="26">
        <v>0</v>
      </c>
      <c r="M94" s="26">
        <v>0</v>
      </c>
      <c r="N94" s="26">
        <v>64</v>
      </c>
      <c r="O94" s="26">
        <v>9</v>
      </c>
      <c r="P94" s="44">
        <v>14.0625</v>
      </c>
      <c r="Q94" s="26">
        <v>0</v>
      </c>
      <c r="R94" s="54">
        <v>0</v>
      </c>
      <c r="S94" s="26">
        <v>0</v>
      </c>
      <c r="T94" s="27"/>
      <c r="U94" s="25" t="s">
        <v>85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6">
        <v>0</v>
      </c>
      <c r="AB94" s="26">
        <v>0</v>
      </c>
      <c r="AC94" s="26">
        <v>0</v>
      </c>
      <c r="AD94" s="26">
        <v>0</v>
      </c>
      <c r="AE94" s="26">
        <v>0</v>
      </c>
      <c r="AF94" s="26">
        <v>0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6">
        <v>0</v>
      </c>
      <c r="AM94" s="26">
        <v>0</v>
      </c>
      <c r="AN94" s="26">
        <v>0</v>
      </c>
      <c r="AO94" s="26">
        <v>0</v>
      </c>
      <c r="AP94" s="26">
        <v>0</v>
      </c>
      <c r="AQ94" s="44">
        <f t="shared" si="7"/>
        <v>0</v>
      </c>
      <c r="AR94" s="44">
        <f t="shared" si="8"/>
        <v>0</v>
      </c>
      <c r="AS94" s="130" t="s">
        <v>117</v>
      </c>
      <c r="AT94" s="130" t="s">
        <v>117</v>
      </c>
      <c r="AV94" s="21" t="e">
        <f>#REF!</f>
        <v>#REF!</v>
      </c>
    </row>
    <row r="95" spans="1:48" s="21" customFormat="1" ht="36" customHeight="1">
      <c r="A95" s="27"/>
      <c r="B95" s="25" t="s">
        <v>86</v>
      </c>
      <c r="C95" s="19"/>
      <c r="D95" s="26">
        <v>186</v>
      </c>
      <c r="E95" s="47"/>
      <c r="F95" s="26">
        <v>182</v>
      </c>
      <c r="G95" s="26">
        <v>4</v>
      </c>
      <c r="H95" s="26">
        <v>3</v>
      </c>
      <c r="I95" s="26">
        <v>0</v>
      </c>
      <c r="J95" s="54">
        <v>2.1505376344086025</v>
      </c>
      <c r="K95" s="26">
        <v>4</v>
      </c>
      <c r="L95" s="26">
        <v>3</v>
      </c>
      <c r="M95" s="26">
        <v>0</v>
      </c>
      <c r="N95" s="26">
        <v>186</v>
      </c>
      <c r="O95" s="26">
        <v>24</v>
      </c>
      <c r="P95" s="44">
        <v>12.903225806451612</v>
      </c>
      <c r="Q95" s="26">
        <v>0</v>
      </c>
      <c r="R95" s="54">
        <v>0</v>
      </c>
      <c r="S95" s="26">
        <v>0</v>
      </c>
      <c r="T95" s="27"/>
      <c r="U95" s="25" t="s">
        <v>86</v>
      </c>
      <c r="V95" s="26">
        <v>3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  <c r="AF95" s="26">
        <v>0</v>
      </c>
      <c r="AG95" s="26">
        <v>0</v>
      </c>
      <c r="AH95" s="26">
        <v>0</v>
      </c>
      <c r="AI95" s="26">
        <v>0</v>
      </c>
      <c r="AJ95" s="26">
        <v>1</v>
      </c>
      <c r="AK95" s="26">
        <v>0</v>
      </c>
      <c r="AL95" s="26">
        <v>0</v>
      </c>
      <c r="AM95" s="26">
        <v>0</v>
      </c>
      <c r="AN95" s="26">
        <v>0</v>
      </c>
      <c r="AO95" s="26">
        <v>0</v>
      </c>
      <c r="AP95" s="26">
        <v>0</v>
      </c>
      <c r="AQ95" s="44">
        <f t="shared" si="7"/>
        <v>0</v>
      </c>
      <c r="AR95" s="44">
        <f t="shared" si="8"/>
        <v>0</v>
      </c>
      <c r="AS95" s="130">
        <f t="shared" si="9"/>
        <v>100</v>
      </c>
      <c r="AT95" s="130" t="s">
        <v>119</v>
      </c>
      <c r="AV95" s="21" t="e">
        <f>#REF!</f>
        <v>#REF!</v>
      </c>
    </row>
    <row r="96" spans="1:48" s="21" customFormat="1" ht="36" customHeight="1">
      <c r="A96" s="27"/>
      <c r="B96" s="25" t="s">
        <v>87</v>
      </c>
      <c r="C96" s="19"/>
      <c r="D96" s="26">
        <v>256</v>
      </c>
      <c r="E96" s="47"/>
      <c r="F96" s="26">
        <v>249</v>
      </c>
      <c r="G96" s="26">
        <v>7</v>
      </c>
      <c r="H96" s="26">
        <v>5</v>
      </c>
      <c r="I96" s="26">
        <v>0</v>
      </c>
      <c r="J96" s="54">
        <v>2.734375</v>
      </c>
      <c r="K96" s="26">
        <v>7</v>
      </c>
      <c r="L96" s="26">
        <v>5</v>
      </c>
      <c r="M96" s="26">
        <v>0</v>
      </c>
      <c r="N96" s="26">
        <v>256</v>
      </c>
      <c r="O96" s="26">
        <v>32</v>
      </c>
      <c r="P96" s="44">
        <v>12.5</v>
      </c>
      <c r="Q96" s="26">
        <v>0</v>
      </c>
      <c r="R96" s="54">
        <v>0</v>
      </c>
      <c r="S96" s="26">
        <v>0</v>
      </c>
      <c r="T96" s="27"/>
      <c r="U96" s="25" t="s">
        <v>87</v>
      </c>
      <c r="V96" s="26">
        <v>3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1</v>
      </c>
      <c r="AF96" s="26">
        <v>1</v>
      </c>
      <c r="AG96" s="26">
        <v>0</v>
      </c>
      <c r="AH96" s="26">
        <v>0</v>
      </c>
      <c r="AI96" s="26">
        <v>0</v>
      </c>
      <c r="AJ96" s="26">
        <v>3</v>
      </c>
      <c r="AK96" s="26">
        <v>0</v>
      </c>
      <c r="AL96" s="26">
        <v>0</v>
      </c>
      <c r="AM96" s="26">
        <v>0</v>
      </c>
      <c r="AN96" s="26">
        <v>0</v>
      </c>
      <c r="AO96" s="26">
        <v>0</v>
      </c>
      <c r="AP96" s="26">
        <v>0</v>
      </c>
      <c r="AQ96" s="44">
        <f t="shared" si="7"/>
        <v>0</v>
      </c>
      <c r="AR96" s="44">
        <f t="shared" si="8"/>
        <v>0</v>
      </c>
      <c r="AS96" s="130">
        <f t="shared" si="9"/>
        <v>99.999999999999986</v>
      </c>
      <c r="AT96" s="130" t="s">
        <v>119</v>
      </c>
      <c r="AV96" s="21" t="e">
        <f>#REF!</f>
        <v>#REF!</v>
      </c>
    </row>
    <row r="97" spans="1:48" s="21" customFormat="1" ht="36" customHeight="1">
      <c r="A97" s="27" t="s">
        <v>82</v>
      </c>
      <c r="B97" s="25" t="s">
        <v>88</v>
      </c>
      <c r="C97" s="19"/>
      <c r="D97" s="26">
        <v>505</v>
      </c>
      <c r="E97" s="47"/>
      <c r="F97" s="26">
        <v>486</v>
      </c>
      <c r="G97" s="26">
        <v>19</v>
      </c>
      <c r="H97" s="26">
        <v>13</v>
      </c>
      <c r="I97" s="26">
        <v>0</v>
      </c>
      <c r="J97" s="54">
        <v>3.7623762376237622</v>
      </c>
      <c r="K97" s="26">
        <v>18</v>
      </c>
      <c r="L97" s="26">
        <v>13</v>
      </c>
      <c r="M97" s="26">
        <v>0</v>
      </c>
      <c r="N97" s="26">
        <v>505</v>
      </c>
      <c r="O97" s="26">
        <v>73</v>
      </c>
      <c r="P97" s="44">
        <v>14.455445544554454</v>
      </c>
      <c r="Q97" s="26">
        <v>0</v>
      </c>
      <c r="R97" s="54">
        <v>0</v>
      </c>
      <c r="S97" s="26">
        <v>0</v>
      </c>
      <c r="T97" s="27" t="s">
        <v>82</v>
      </c>
      <c r="U97" s="25" t="s">
        <v>88</v>
      </c>
      <c r="V97" s="26">
        <v>12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  <c r="AF97" s="26">
        <v>0</v>
      </c>
      <c r="AG97" s="26">
        <v>0</v>
      </c>
      <c r="AH97" s="26">
        <v>0</v>
      </c>
      <c r="AI97" s="26">
        <v>0</v>
      </c>
      <c r="AJ97" s="26">
        <v>6</v>
      </c>
      <c r="AK97" s="26">
        <v>1</v>
      </c>
      <c r="AL97" s="26">
        <v>0</v>
      </c>
      <c r="AM97" s="26">
        <v>0</v>
      </c>
      <c r="AN97" s="26">
        <v>0</v>
      </c>
      <c r="AO97" s="26">
        <v>0</v>
      </c>
      <c r="AP97" s="26">
        <v>0</v>
      </c>
      <c r="AQ97" s="44">
        <f t="shared" si="7"/>
        <v>0</v>
      </c>
      <c r="AR97" s="44">
        <f t="shared" si="8"/>
        <v>0</v>
      </c>
      <c r="AS97" s="130">
        <f t="shared" si="9"/>
        <v>94.73684210526315</v>
      </c>
      <c r="AT97" s="130" t="s">
        <v>119</v>
      </c>
      <c r="AV97" s="21" t="e">
        <f>#REF!</f>
        <v>#REF!</v>
      </c>
    </row>
    <row r="98" spans="1:48" s="21" customFormat="1" ht="36" customHeight="1">
      <c r="A98" s="27"/>
      <c r="B98" s="25" t="s">
        <v>89</v>
      </c>
      <c r="C98" s="19"/>
      <c r="D98" s="26">
        <v>721</v>
      </c>
      <c r="E98" s="47"/>
      <c r="F98" s="26">
        <v>693</v>
      </c>
      <c r="G98" s="26">
        <v>28</v>
      </c>
      <c r="H98" s="26">
        <v>17</v>
      </c>
      <c r="I98" s="26">
        <v>1</v>
      </c>
      <c r="J98" s="54">
        <v>3.8834951456310676</v>
      </c>
      <c r="K98" s="26">
        <v>23</v>
      </c>
      <c r="L98" s="26">
        <v>15</v>
      </c>
      <c r="M98" s="26">
        <v>1</v>
      </c>
      <c r="N98" s="26">
        <v>721</v>
      </c>
      <c r="O98" s="26">
        <v>113</v>
      </c>
      <c r="P98" s="44">
        <v>15.672676837725383</v>
      </c>
      <c r="Q98" s="26">
        <v>0</v>
      </c>
      <c r="R98" s="54">
        <v>0</v>
      </c>
      <c r="S98" s="26">
        <v>0</v>
      </c>
      <c r="T98" s="27"/>
      <c r="U98" s="25" t="s">
        <v>89</v>
      </c>
      <c r="V98" s="26">
        <v>8</v>
      </c>
      <c r="W98" s="26">
        <v>0</v>
      </c>
      <c r="X98" s="26">
        <v>0</v>
      </c>
      <c r="Y98" s="26">
        <v>0</v>
      </c>
      <c r="Z98" s="26">
        <v>0</v>
      </c>
      <c r="AA98" s="26">
        <v>0</v>
      </c>
      <c r="AB98" s="26">
        <v>0</v>
      </c>
      <c r="AC98" s="26">
        <v>0</v>
      </c>
      <c r="AD98" s="26">
        <v>0</v>
      </c>
      <c r="AE98" s="26">
        <v>0</v>
      </c>
      <c r="AF98" s="26">
        <v>0</v>
      </c>
      <c r="AG98" s="26">
        <v>0</v>
      </c>
      <c r="AH98" s="26">
        <v>0</v>
      </c>
      <c r="AI98" s="26">
        <v>0</v>
      </c>
      <c r="AJ98" s="26">
        <v>14</v>
      </c>
      <c r="AK98" s="26">
        <v>5</v>
      </c>
      <c r="AL98" s="26">
        <v>1</v>
      </c>
      <c r="AM98" s="26">
        <v>0</v>
      </c>
      <c r="AN98" s="26">
        <v>0</v>
      </c>
      <c r="AO98" s="26">
        <v>0</v>
      </c>
      <c r="AP98" s="26">
        <v>0</v>
      </c>
      <c r="AQ98" s="44">
        <f t="shared" si="7"/>
        <v>0</v>
      </c>
      <c r="AR98" s="44">
        <f t="shared" si="8"/>
        <v>0</v>
      </c>
      <c r="AS98" s="130">
        <f t="shared" si="9"/>
        <v>82.142857142857139</v>
      </c>
      <c r="AT98" s="130" t="s">
        <v>117</v>
      </c>
      <c r="AV98" s="21" t="e">
        <f>#REF!</f>
        <v>#REF!</v>
      </c>
    </row>
    <row r="99" spans="1:48" s="21" customFormat="1" ht="36" customHeight="1">
      <c r="A99" s="27"/>
      <c r="B99" s="25" t="s">
        <v>90</v>
      </c>
      <c r="C99" s="19"/>
      <c r="D99" s="26">
        <v>476</v>
      </c>
      <c r="E99" s="47"/>
      <c r="F99" s="26">
        <v>455</v>
      </c>
      <c r="G99" s="26">
        <v>21</v>
      </c>
      <c r="H99" s="26">
        <v>16</v>
      </c>
      <c r="I99" s="26">
        <v>0</v>
      </c>
      <c r="J99" s="54">
        <v>4.4117647058823533</v>
      </c>
      <c r="K99" s="26">
        <v>20</v>
      </c>
      <c r="L99" s="26">
        <v>15</v>
      </c>
      <c r="M99" s="26">
        <v>0</v>
      </c>
      <c r="N99" s="26">
        <v>476</v>
      </c>
      <c r="O99" s="26">
        <v>82</v>
      </c>
      <c r="P99" s="44">
        <v>17.22689075630252</v>
      </c>
      <c r="Q99" s="26">
        <v>0</v>
      </c>
      <c r="R99" s="54">
        <v>0</v>
      </c>
      <c r="S99" s="26">
        <v>0</v>
      </c>
      <c r="T99" s="27"/>
      <c r="U99" s="25" t="s">
        <v>90</v>
      </c>
      <c r="V99" s="26">
        <v>8</v>
      </c>
      <c r="W99" s="26">
        <v>0</v>
      </c>
      <c r="X99" s="26">
        <v>0</v>
      </c>
      <c r="Y99" s="26">
        <v>1</v>
      </c>
      <c r="Z99" s="26">
        <v>0</v>
      </c>
      <c r="AA99" s="26">
        <v>0</v>
      </c>
      <c r="AB99" s="26">
        <v>1</v>
      </c>
      <c r="AC99" s="26">
        <v>0</v>
      </c>
      <c r="AD99" s="26">
        <v>0</v>
      </c>
      <c r="AE99" s="26">
        <v>1</v>
      </c>
      <c r="AF99" s="26">
        <v>1</v>
      </c>
      <c r="AG99" s="26">
        <v>0</v>
      </c>
      <c r="AH99" s="26">
        <v>0</v>
      </c>
      <c r="AI99" s="26">
        <v>0</v>
      </c>
      <c r="AJ99" s="26">
        <v>10</v>
      </c>
      <c r="AK99" s="26">
        <v>1</v>
      </c>
      <c r="AL99" s="26">
        <v>0</v>
      </c>
      <c r="AM99" s="26">
        <v>1</v>
      </c>
      <c r="AN99" s="26">
        <v>0</v>
      </c>
      <c r="AO99" s="26">
        <v>0</v>
      </c>
      <c r="AP99" s="26">
        <v>1</v>
      </c>
      <c r="AQ99" s="44">
        <f t="shared" si="7"/>
        <v>210.08403361344537</v>
      </c>
      <c r="AR99" s="44">
        <f t="shared" si="8"/>
        <v>0</v>
      </c>
      <c r="AS99" s="130">
        <f t="shared" si="9"/>
        <v>95.238095238095241</v>
      </c>
      <c r="AT99" s="130" t="s">
        <v>117</v>
      </c>
      <c r="AV99" s="21" t="e">
        <f>#REF!</f>
        <v>#REF!</v>
      </c>
    </row>
    <row r="100" spans="1:48" s="21" customFormat="1" ht="36" customHeight="1">
      <c r="A100" s="27"/>
      <c r="B100" s="25" t="s">
        <v>91</v>
      </c>
      <c r="C100" s="19"/>
      <c r="D100" s="26">
        <v>293</v>
      </c>
      <c r="E100" s="47"/>
      <c r="F100" s="26">
        <v>280</v>
      </c>
      <c r="G100" s="26">
        <v>13</v>
      </c>
      <c r="H100" s="26">
        <v>9</v>
      </c>
      <c r="I100" s="26">
        <v>0</v>
      </c>
      <c r="J100" s="54">
        <v>4.4368600682593859</v>
      </c>
      <c r="K100" s="26">
        <v>11</v>
      </c>
      <c r="L100" s="26">
        <v>8</v>
      </c>
      <c r="M100" s="26">
        <v>0</v>
      </c>
      <c r="N100" s="26">
        <v>293</v>
      </c>
      <c r="O100" s="26">
        <v>41</v>
      </c>
      <c r="P100" s="44">
        <v>13.993174061433447</v>
      </c>
      <c r="Q100" s="26">
        <v>0</v>
      </c>
      <c r="R100" s="54">
        <v>0</v>
      </c>
      <c r="S100" s="26">
        <v>0</v>
      </c>
      <c r="T100" s="27"/>
      <c r="U100" s="25" t="s">
        <v>91</v>
      </c>
      <c r="V100" s="26">
        <v>3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>
        <v>0</v>
      </c>
      <c r="AC100" s="26">
        <v>0</v>
      </c>
      <c r="AD100" s="26">
        <v>0</v>
      </c>
      <c r="AE100" s="26">
        <v>0</v>
      </c>
      <c r="AF100" s="26">
        <v>0</v>
      </c>
      <c r="AG100" s="26">
        <v>0</v>
      </c>
      <c r="AH100" s="26">
        <v>0</v>
      </c>
      <c r="AI100" s="26">
        <v>0</v>
      </c>
      <c r="AJ100" s="26">
        <v>8</v>
      </c>
      <c r="AK100" s="26">
        <v>2</v>
      </c>
      <c r="AL100" s="26">
        <v>0</v>
      </c>
      <c r="AM100" s="26">
        <v>0</v>
      </c>
      <c r="AN100" s="26">
        <v>0</v>
      </c>
      <c r="AO100" s="26">
        <v>0</v>
      </c>
      <c r="AP100" s="26">
        <v>0</v>
      </c>
      <c r="AQ100" s="44">
        <f t="shared" si="7"/>
        <v>0</v>
      </c>
      <c r="AR100" s="44">
        <f t="shared" si="8"/>
        <v>0</v>
      </c>
      <c r="AS100" s="130">
        <f t="shared" si="9"/>
        <v>84.615384615384613</v>
      </c>
      <c r="AT100" s="130" t="s">
        <v>117</v>
      </c>
      <c r="AV100" s="21" t="e">
        <f>#REF!</f>
        <v>#REF!</v>
      </c>
    </row>
    <row r="101" spans="1:48" s="21" customFormat="1" ht="36" customHeight="1">
      <c r="A101" s="27"/>
      <c r="B101" s="25" t="s">
        <v>92</v>
      </c>
      <c r="C101" s="19"/>
      <c r="D101" s="26">
        <v>160</v>
      </c>
      <c r="E101" s="47"/>
      <c r="F101" s="26">
        <v>151</v>
      </c>
      <c r="G101" s="26">
        <v>9</v>
      </c>
      <c r="H101" s="26">
        <v>4</v>
      </c>
      <c r="I101" s="26">
        <v>0</v>
      </c>
      <c r="J101" s="54">
        <v>5.625</v>
      </c>
      <c r="K101" s="26">
        <v>8</v>
      </c>
      <c r="L101" s="26">
        <v>4</v>
      </c>
      <c r="M101" s="26">
        <v>0</v>
      </c>
      <c r="N101" s="26">
        <v>160</v>
      </c>
      <c r="O101" s="26">
        <v>21</v>
      </c>
      <c r="P101" s="44">
        <v>13.125</v>
      </c>
      <c r="Q101" s="26">
        <v>0</v>
      </c>
      <c r="R101" s="54">
        <v>0</v>
      </c>
      <c r="S101" s="26">
        <v>0</v>
      </c>
      <c r="T101" s="27"/>
      <c r="U101" s="25" t="s">
        <v>92</v>
      </c>
      <c r="V101" s="26">
        <v>3</v>
      </c>
      <c r="W101" s="26">
        <v>0</v>
      </c>
      <c r="X101" s="26">
        <v>0</v>
      </c>
      <c r="Y101" s="26">
        <v>0</v>
      </c>
      <c r="Z101" s="26">
        <v>0</v>
      </c>
      <c r="AA101" s="26">
        <v>0</v>
      </c>
      <c r="AB101" s="26">
        <v>0</v>
      </c>
      <c r="AC101" s="26">
        <v>0</v>
      </c>
      <c r="AD101" s="26">
        <v>0</v>
      </c>
      <c r="AE101" s="26">
        <v>0</v>
      </c>
      <c r="AF101" s="26">
        <v>0</v>
      </c>
      <c r="AG101" s="26">
        <v>0</v>
      </c>
      <c r="AH101" s="26">
        <v>0</v>
      </c>
      <c r="AI101" s="26">
        <v>0</v>
      </c>
      <c r="AJ101" s="26">
        <v>5</v>
      </c>
      <c r="AK101" s="26">
        <v>1</v>
      </c>
      <c r="AL101" s="26">
        <v>0</v>
      </c>
      <c r="AM101" s="26">
        <v>0</v>
      </c>
      <c r="AN101" s="26">
        <v>0</v>
      </c>
      <c r="AO101" s="26">
        <v>0</v>
      </c>
      <c r="AP101" s="26">
        <v>0</v>
      </c>
      <c r="AQ101" s="44">
        <f t="shared" si="7"/>
        <v>0</v>
      </c>
      <c r="AR101" s="44">
        <f t="shared" si="8"/>
        <v>0</v>
      </c>
      <c r="AS101" s="130">
        <f t="shared" si="9"/>
        <v>88.888888888888886</v>
      </c>
      <c r="AT101" s="130" t="s">
        <v>117</v>
      </c>
      <c r="AV101" s="21" t="e">
        <f>#REF!</f>
        <v>#REF!</v>
      </c>
    </row>
    <row r="102" spans="1:48" s="21" customFormat="1" ht="36" customHeight="1">
      <c r="A102" s="27"/>
      <c r="B102" s="25" t="s">
        <v>93</v>
      </c>
      <c r="C102" s="19"/>
      <c r="D102" s="26">
        <v>2723</v>
      </c>
      <c r="E102" s="47"/>
      <c r="F102" s="26">
        <v>2619</v>
      </c>
      <c r="G102" s="26">
        <v>104</v>
      </c>
      <c r="H102" s="26">
        <v>68</v>
      </c>
      <c r="I102" s="26">
        <v>1</v>
      </c>
      <c r="J102" s="54">
        <v>3.8193169298567753</v>
      </c>
      <c r="K102" s="26">
        <v>94</v>
      </c>
      <c r="L102" s="26">
        <v>64</v>
      </c>
      <c r="M102" s="26">
        <v>1</v>
      </c>
      <c r="N102" s="26">
        <v>2723</v>
      </c>
      <c r="O102" s="26">
        <v>403</v>
      </c>
      <c r="P102" s="44">
        <v>14.799853103195005</v>
      </c>
      <c r="Q102" s="26">
        <v>0</v>
      </c>
      <c r="R102" s="54">
        <v>0</v>
      </c>
      <c r="S102" s="26">
        <v>0</v>
      </c>
      <c r="T102" s="27"/>
      <c r="U102" s="25" t="s">
        <v>93</v>
      </c>
      <c r="V102" s="26">
        <v>41</v>
      </c>
      <c r="W102" s="26">
        <v>0</v>
      </c>
      <c r="X102" s="26">
        <v>0</v>
      </c>
      <c r="Y102" s="26">
        <v>1</v>
      </c>
      <c r="Z102" s="26">
        <v>0</v>
      </c>
      <c r="AA102" s="26">
        <v>0</v>
      </c>
      <c r="AB102" s="26">
        <v>1</v>
      </c>
      <c r="AC102" s="26">
        <v>0</v>
      </c>
      <c r="AD102" s="26">
        <v>0</v>
      </c>
      <c r="AE102" s="26">
        <v>2</v>
      </c>
      <c r="AF102" s="26">
        <v>2</v>
      </c>
      <c r="AG102" s="26">
        <v>0</v>
      </c>
      <c r="AH102" s="26">
        <v>0</v>
      </c>
      <c r="AI102" s="26">
        <v>0</v>
      </c>
      <c r="AJ102" s="26">
        <v>49</v>
      </c>
      <c r="AK102" s="26">
        <v>10</v>
      </c>
      <c r="AL102" s="26">
        <v>1</v>
      </c>
      <c r="AM102" s="26">
        <v>1</v>
      </c>
      <c r="AN102" s="26">
        <v>0</v>
      </c>
      <c r="AO102" s="26">
        <v>0</v>
      </c>
      <c r="AP102" s="26">
        <v>1</v>
      </c>
      <c r="AQ102" s="44">
        <f t="shared" si="7"/>
        <v>36.72420124862284</v>
      </c>
      <c r="AR102" s="44">
        <f t="shared" si="8"/>
        <v>0</v>
      </c>
      <c r="AS102" s="130">
        <f t="shared" si="9"/>
        <v>90.384615384615387</v>
      </c>
      <c r="AT102" s="130" t="s">
        <v>117</v>
      </c>
      <c r="AV102" s="21" t="e">
        <f>#REF!</f>
        <v>#REF!</v>
      </c>
    </row>
    <row r="103" spans="1:48" s="21" customFormat="1" ht="36" customHeight="1">
      <c r="A103" s="17"/>
      <c r="B103" s="18" t="s">
        <v>94</v>
      </c>
      <c r="C103" s="19"/>
      <c r="D103" s="26">
        <v>35099</v>
      </c>
      <c r="E103" s="47"/>
      <c r="F103" s="26">
        <v>33527</v>
      </c>
      <c r="G103" s="26">
        <v>1569</v>
      </c>
      <c r="H103" s="26">
        <v>1043</v>
      </c>
      <c r="I103" s="26">
        <v>46</v>
      </c>
      <c r="J103" s="54">
        <v>4.4702128265762555</v>
      </c>
      <c r="K103" s="26">
        <v>1411</v>
      </c>
      <c r="L103" s="26">
        <v>957</v>
      </c>
      <c r="M103" s="26">
        <v>41</v>
      </c>
      <c r="N103" s="26">
        <v>35099</v>
      </c>
      <c r="O103" s="26">
        <v>6299</v>
      </c>
      <c r="P103" s="44">
        <v>17.946380238753239</v>
      </c>
      <c r="Q103" s="26">
        <v>10</v>
      </c>
      <c r="R103" s="54">
        <v>0.15875535799333226</v>
      </c>
      <c r="S103" s="26">
        <v>7</v>
      </c>
      <c r="T103" s="17"/>
      <c r="U103" s="18" t="s">
        <v>94</v>
      </c>
      <c r="V103" s="26">
        <v>471</v>
      </c>
      <c r="W103" s="26">
        <v>0</v>
      </c>
      <c r="X103" s="26">
        <v>22</v>
      </c>
      <c r="Y103" s="26">
        <v>8</v>
      </c>
      <c r="Z103" s="26">
        <v>12</v>
      </c>
      <c r="AA103" s="26">
        <v>15</v>
      </c>
      <c r="AB103" s="26">
        <v>58</v>
      </c>
      <c r="AC103" s="26">
        <v>37</v>
      </c>
      <c r="AD103" s="26">
        <v>12</v>
      </c>
      <c r="AE103" s="26">
        <v>77</v>
      </c>
      <c r="AF103" s="26">
        <v>56</v>
      </c>
      <c r="AG103" s="26">
        <v>7</v>
      </c>
      <c r="AH103" s="26">
        <v>7</v>
      </c>
      <c r="AI103" s="26">
        <v>2</v>
      </c>
      <c r="AJ103" s="26">
        <v>777</v>
      </c>
      <c r="AK103" s="26">
        <v>160</v>
      </c>
      <c r="AL103" s="26">
        <v>26</v>
      </c>
      <c r="AM103" s="26">
        <v>55</v>
      </c>
      <c r="AN103" s="26">
        <v>0</v>
      </c>
      <c r="AO103" s="26">
        <v>3</v>
      </c>
      <c r="AP103" s="26">
        <v>58</v>
      </c>
      <c r="AQ103" s="44">
        <f t="shared" si="7"/>
        <v>165.24687313028861</v>
      </c>
      <c r="AR103" s="44">
        <f t="shared" si="8"/>
        <v>5.698168038975469</v>
      </c>
      <c r="AS103" s="130">
        <f t="shared" si="9"/>
        <v>89.929891650732955</v>
      </c>
      <c r="AT103" s="130">
        <f t="shared" si="10"/>
        <v>70</v>
      </c>
      <c r="AV103" s="21" t="e">
        <f>#REF!</f>
        <v>#REF!</v>
      </c>
    </row>
    <row r="104" spans="1:48" s="6" customFormat="1" ht="30" customHeight="1">
      <c r="A104" s="14"/>
      <c r="B104" s="14"/>
      <c r="C104" s="15"/>
      <c r="D104" s="15"/>
      <c r="E104" s="45"/>
      <c r="F104" s="15"/>
      <c r="G104" s="15"/>
      <c r="H104" s="15"/>
      <c r="I104" s="15"/>
      <c r="J104" s="55"/>
      <c r="K104" s="15"/>
      <c r="L104" s="15"/>
      <c r="M104" s="15"/>
      <c r="N104" s="15"/>
      <c r="O104" s="15"/>
      <c r="P104" s="45"/>
      <c r="Q104" s="15"/>
      <c r="R104" s="55"/>
      <c r="S104" s="15"/>
      <c r="T104" s="14"/>
      <c r="U104" s="14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39"/>
      <c r="AR104" s="39"/>
      <c r="AS104" s="39"/>
      <c r="AT104" s="39"/>
    </row>
  </sheetData>
  <mergeCells count="171">
    <mergeCell ref="AN39:AN42"/>
    <mergeCell ref="AO39:AO42"/>
    <mergeCell ref="AP39:AP42"/>
    <mergeCell ref="Q38:Q42"/>
    <mergeCell ref="R38:R42"/>
    <mergeCell ref="S38:S42"/>
    <mergeCell ref="V38:V42"/>
    <mergeCell ref="AM37:AP38"/>
    <mergeCell ref="AQ37:AQ42"/>
    <mergeCell ref="AM39:AM42"/>
    <mergeCell ref="AF41:AF42"/>
    <mergeCell ref="AG41:AG42"/>
    <mergeCell ref="T37:U42"/>
    <mergeCell ref="A37:B42"/>
    <mergeCell ref="C37:C42"/>
    <mergeCell ref="D37:D42"/>
    <mergeCell ref="E37:E42"/>
    <mergeCell ref="F37:M37"/>
    <mergeCell ref="N37:S37"/>
    <mergeCell ref="V37:AJ37"/>
    <mergeCell ref="AK37:AK42"/>
    <mergeCell ref="AL37:AL42"/>
    <mergeCell ref="F38:F42"/>
    <mergeCell ref="G38:I40"/>
    <mergeCell ref="J38:J42"/>
    <mergeCell ref="K38:M40"/>
    <mergeCell ref="N38:N42"/>
    <mergeCell ref="W38:AD39"/>
    <mergeCell ref="AE38:AG40"/>
    <mergeCell ref="AH38:AH42"/>
    <mergeCell ref="AI38:AI42"/>
    <mergeCell ref="AJ38:AJ42"/>
    <mergeCell ref="W40:AA40"/>
    <mergeCell ref="AB40:AB42"/>
    <mergeCell ref="AC40:AD40"/>
    <mergeCell ref="W41:W42"/>
    <mergeCell ref="AE41:AE42"/>
    <mergeCell ref="A72:B77"/>
    <mergeCell ref="C72:C77"/>
    <mergeCell ref="D72:D77"/>
    <mergeCell ref="E72:E77"/>
    <mergeCell ref="F72:M72"/>
    <mergeCell ref="N72:S72"/>
    <mergeCell ref="V72:AJ72"/>
    <mergeCell ref="X41:X42"/>
    <mergeCell ref="Y41:Y42"/>
    <mergeCell ref="Z41:Z42"/>
    <mergeCell ref="AA41:AA42"/>
    <mergeCell ref="AC41:AC42"/>
    <mergeCell ref="AD41:AD42"/>
    <mergeCell ref="G41:G42"/>
    <mergeCell ref="H41:H42"/>
    <mergeCell ref="I41:I42"/>
    <mergeCell ref="K41:K42"/>
    <mergeCell ref="L41:L42"/>
    <mergeCell ref="M41:M42"/>
    <mergeCell ref="O38:O42"/>
    <mergeCell ref="P38:P42"/>
    <mergeCell ref="AJ73:AJ77"/>
    <mergeCell ref="W75:AA75"/>
    <mergeCell ref="AB75:AB77"/>
    <mergeCell ref="AK72:AK77"/>
    <mergeCell ref="AL72:AL77"/>
    <mergeCell ref="AM72:AP73"/>
    <mergeCell ref="AQ72:AQ77"/>
    <mergeCell ref="AR72:AR77"/>
    <mergeCell ref="AM74:AM77"/>
    <mergeCell ref="AN74:AN77"/>
    <mergeCell ref="AO74:AO77"/>
    <mergeCell ref="AP74:AP77"/>
    <mergeCell ref="F73:F77"/>
    <mergeCell ref="G73:I75"/>
    <mergeCell ref="J73:J77"/>
    <mergeCell ref="K73:M75"/>
    <mergeCell ref="N73:N77"/>
    <mergeCell ref="O73:O77"/>
    <mergeCell ref="P73:P77"/>
    <mergeCell ref="Q73:Q77"/>
    <mergeCell ref="R73:R77"/>
    <mergeCell ref="AC75:AD75"/>
    <mergeCell ref="W76:W77"/>
    <mergeCell ref="X76:X77"/>
    <mergeCell ref="W73:AD74"/>
    <mergeCell ref="AE73:AG75"/>
    <mergeCell ref="AH73:AH77"/>
    <mergeCell ref="AI73:AI77"/>
    <mergeCell ref="Y76:Y77"/>
    <mergeCell ref="Z76:Z77"/>
    <mergeCell ref="AA76:AA77"/>
    <mergeCell ref="AC76:AC77"/>
    <mergeCell ref="AD76:AD77"/>
    <mergeCell ref="AE76:AE77"/>
    <mergeCell ref="AF76:AF77"/>
    <mergeCell ref="AG76:AG77"/>
    <mergeCell ref="V73:V77"/>
    <mergeCell ref="AM5:AM8"/>
    <mergeCell ref="AN5:AN8"/>
    <mergeCell ref="AC7:AC8"/>
    <mergeCell ref="AD7:AD8"/>
    <mergeCell ref="W7:W8"/>
    <mergeCell ref="X7:X8"/>
    <mergeCell ref="Y7:Y8"/>
    <mergeCell ref="A3:B8"/>
    <mergeCell ref="C3:C8"/>
    <mergeCell ref="D3:D8"/>
    <mergeCell ref="E3:E8"/>
    <mergeCell ref="F3:M3"/>
    <mergeCell ref="N3:S3"/>
    <mergeCell ref="G76:G77"/>
    <mergeCell ref="H76:H77"/>
    <mergeCell ref="I76:I77"/>
    <mergeCell ref="K76:K77"/>
    <mergeCell ref="L76:L77"/>
    <mergeCell ref="M76:M77"/>
    <mergeCell ref="S73:S77"/>
    <mergeCell ref="G7:G8"/>
    <mergeCell ref="H7:H8"/>
    <mergeCell ref="I7:I8"/>
    <mergeCell ref="AE7:AE8"/>
    <mergeCell ref="V3:AJ3"/>
    <mergeCell ref="AK3:AK8"/>
    <mergeCell ref="AL3:AL8"/>
    <mergeCell ref="AM3:AP4"/>
    <mergeCell ref="F4:F8"/>
    <mergeCell ref="G4:I6"/>
    <mergeCell ref="J4:J8"/>
    <mergeCell ref="K4:M6"/>
    <mergeCell ref="N4:N8"/>
    <mergeCell ref="O4:O8"/>
    <mergeCell ref="P4:P8"/>
    <mergeCell ref="Q4:Q8"/>
    <mergeCell ref="K7:K8"/>
    <mergeCell ref="L7:L8"/>
    <mergeCell ref="R4:R8"/>
    <mergeCell ref="S4:S8"/>
    <mergeCell ref="M7:M8"/>
    <mergeCell ref="T3:U8"/>
    <mergeCell ref="AS72:AT73"/>
    <mergeCell ref="AS74:AS77"/>
    <mergeCell ref="AT74:AT77"/>
    <mergeCell ref="T72:U77"/>
    <mergeCell ref="P71:S71"/>
    <mergeCell ref="P36:S36"/>
    <mergeCell ref="P2:S2"/>
    <mergeCell ref="AQ3:AQ8"/>
    <mergeCell ref="AR3:AR8"/>
    <mergeCell ref="V4:V8"/>
    <mergeCell ref="W4:AD5"/>
    <mergeCell ref="AE4:AG6"/>
    <mergeCell ref="AI4:AI8"/>
    <mergeCell ref="AJ4:AJ8"/>
    <mergeCell ref="AO5:AO8"/>
    <mergeCell ref="AP5:AP8"/>
    <mergeCell ref="W6:AA6"/>
    <mergeCell ref="AB6:AB8"/>
    <mergeCell ref="AC6:AD6"/>
    <mergeCell ref="Z7:Z8"/>
    <mergeCell ref="AF7:AF8"/>
    <mergeCell ref="AG7:AG8"/>
    <mergeCell ref="AA7:AA8"/>
    <mergeCell ref="AH4:AH8"/>
    <mergeCell ref="AQ2:AT2"/>
    <mergeCell ref="AQ36:AT36"/>
    <mergeCell ref="AQ71:AT71"/>
    <mergeCell ref="AS3:AT4"/>
    <mergeCell ref="AS5:AS8"/>
    <mergeCell ref="AT5:AT8"/>
    <mergeCell ref="AS37:AT38"/>
    <mergeCell ref="AS39:AS42"/>
    <mergeCell ref="AT39:AT42"/>
    <mergeCell ref="AR37:AR42"/>
  </mergeCells>
  <phoneticPr fontId="6"/>
  <pageMargins left="0.43307086614173229" right="0.39370078740157483" top="0.51181102362204722" bottom="0.51181102362204722" header="0.59055118110236227" footer="0.51181102362204722"/>
  <pageSetup paperSize="9" scale="47" pageOrder="overThenDown" orientation="landscape" r:id="rId1"/>
  <headerFooter alignWithMargins="0"/>
  <rowBreaks count="3" manualBreakCount="3">
    <brk id="34" max="16383" man="1"/>
    <brk id="69" max="16383" man="1"/>
    <brk id="103" max="16383" man="1"/>
  </rowBreaks>
  <colBreaks count="2" manualBreakCount="2">
    <brk id="19" max="102" man="1"/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市町村別</vt:lpstr>
      <vt:lpstr>年齢階級別</vt:lpstr>
      <vt:lpstr>市町村別!Print_Area</vt:lpstr>
      <vt:lpstr>年齢階級別!Print_Area</vt:lpstr>
      <vt:lpstr>市町村別!Print_Titles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2015-12-21T12:28:11Z</cp:lastPrinted>
  <dcterms:created xsi:type="dcterms:W3CDTF">2015-12-18T13:44:26Z</dcterms:created>
  <dcterms:modified xsi:type="dcterms:W3CDTF">2016-01-09T05:28:51Z</dcterms:modified>
</cp:coreProperties>
</file>