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市町村別" sheetId="1" r:id="rId1"/>
    <sheet name="年齢階級別" sheetId="2" r:id="rId2"/>
  </sheets>
  <externalReferences>
    <externalReference r:id="rId3"/>
  </externalReferences>
  <definedNames>
    <definedName name="_xlnm.Print_Area" localSheetId="0">市町村別!$A$1:$V$74</definedName>
    <definedName name="_xlnm.Print_Area" localSheetId="1">年齢階級別!$A$1:$T$23</definedName>
    <definedName name="_xlnm.Print_Titles" localSheetId="0">市町村別!$A:$C</definedName>
    <definedName name="_xlnm.Print_Titles" localSheetId="1">年齢階級別!$A:$A</definedName>
  </definedNames>
  <calcPr calcId="145621"/>
</workbook>
</file>

<file path=xl/calcChain.xml><?xml version="1.0" encoding="utf-8"?>
<calcChain xmlns="http://schemas.openxmlformats.org/spreadsheetml/2006/main">
  <c r="T19" i="2" l="1"/>
  <c r="T23" i="2"/>
  <c r="V28" i="1" l="1"/>
  <c r="V30" i="1"/>
  <c r="V10" i="1"/>
  <c r="V8" i="1"/>
  <c r="T8" i="2" l="1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V72" i="1" l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V67" i="1"/>
  <c r="U67" i="1"/>
  <c r="T67" i="1"/>
  <c r="S67" i="1"/>
  <c r="R66" i="1"/>
  <c r="Q66" i="1"/>
  <c r="P66" i="1"/>
  <c r="O66" i="1"/>
  <c r="N66" i="1"/>
  <c r="M66" i="1"/>
  <c r="L66" i="1"/>
  <c r="K66" i="1"/>
  <c r="J66" i="1"/>
  <c r="S66" i="1" s="1"/>
  <c r="I66" i="1"/>
  <c r="H66" i="1"/>
  <c r="G66" i="1"/>
  <c r="F66" i="1"/>
  <c r="E66" i="1"/>
  <c r="D66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V59" i="1"/>
  <c r="U59" i="1"/>
  <c r="T59" i="1"/>
  <c r="S59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30" i="1"/>
  <c r="T30" i="1"/>
  <c r="S30" i="1"/>
  <c r="U29" i="1"/>
  <c r="S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R11" i="1"/>
  <c r="Q11" i="1"/>
  <c r="P11" i="1"/>
  <c r="O11" i="1"/>
  <c r="N11" i="1"/>
  <c r="M11" i="1"/>
  <c r="L11" i="1"/>
  <c r="K11" i="1"/>
  <c r="J11" i="1"/>
  <c r="I11" i="1"/>
  <c r="H11" i="1"/>
  <c r="H8" i="1" s="1"/>
  <c r="G11" i="1"/>
  <c r="F11" i="1"/>
  <c r="E11" i="1"/>
  <c r="D11" i="1"/>
  <c r="R10" i="1"/>
  <c r="Q10" i="1"/>
  <c r="P10" i="1"/>
  <c r="O10" i="1"/>
  <c r="O8" i="1" s="1"/>
  <c r="N10" i="1"/>
  <c r="M10" i="1"/>
  <c r="M8" i="1" s="1"/>
  <c r="L10" i="1"/>
  <c r="L8" i="1" s="1"/>
  <c r="K10" i="1"/>
  <c r="J10" i="1"/>
  <c r="I10" i="1"/>
  <c r="H10" i="1"/>
  <c r="G10" i="1"/>
  <c r="G8" i="1" s="1"/>
  <c r="F10" i="1"/>
  <c r="E10" i="1"/>
  <c r="D10" i="1"/>
  <c r="D8" i="1" s="1"/>
  <c r="P8" i="1"/>
  <c r="E8" i="1"/>
  <c r="U11" i="1" l="1"/>
  <c r="S11" i="1"/>
  <c r="S28" i="1"/>
  <c r="I8" i="1"/>
  <c r="Q8" i="1"/>
  <c r="U10" i="1"/>
  <c r="R8" i="1"/>
  <c r="N8" i="1"/>
  <c r="T10" i="1"/>
  <c r="T11" i="1"/>
  <c r="S58" i="1"/>
  <c r="V58" i="1"/>
  <c r="U8" i="1"/>
  <c r="T58" i="1"/>
  <c r="F8" i="1"/>
  <c r="K8" i="1"/>
  <c r="S10" i="1"/>
  <c r="V11" i="1"/>
  <c r="U66" i="1"/>
  <c r="J8" i="1"/>
  <c r="S8" i="1" s="1"/>
  <c r="T28" i="1"/>
  <c r="U28" i="1"/>
  <c r="U58" i="1"/>
  <c r="T66" i="1"/>
  <c r="V66" i="1"/>
  <c r="T8" i="1" l="1"/>
</calcChain>
</file>

<file path=xl/sharedStrings.xml><?xml version="1.0" encoding="utf-8"?>
<sst xmlns="http://schemas.openxmlformats.org/spreadsheetml/2006/main" count="145" uniqueCount="94">
  <si>
    <t xml:space="preserve">   区    分</t>
  </si>
  <si>
    <t>受診者数</t>
    <rPh sb="0" eb="3">
      <t>ジュシンシャ</t>
    </rPh>
    <phoneticPr fontId="6"/>
  </si>
  <si>
    <t>細　胞　診</t>
    <rPh sb="0" eb="1">
      <t>ホソ</t>
    </rPh>
    <rPh sb="2" eb="3">
      <t>ホウ</t>
    </rPh>
    <rPh sb="4" eb="5">
      <t>シン</t>
    </rPh>
    <phoneticPr fontId="6"/>
  </si>
  <si>
    <t>精　検　結　果</t>
    <rPh sb="0" eb="1">
      <t>セイ</t>
    </rPh>
    <rPh sb="2" eb="3">
      <t>ケン</t>
    </rPh>
    <rPh sb="4" eb="5">
      <t>ムスブ</t>
    </rPh>
    <rPh sb="6" eb="7">
      <t>ハタシ</t>
    </rPh>
    <phoneticPr fontId="6"/>
  </si>
  <si>
    <t>要精検率</t>
    <rPh sb="0" eb="1">
      <t>ヨウ</t>
    </rPh>
    <rPh sb="1" eb="3">
      <t>セイケン</t>
    </rPh>
    <rPh sb="3" eb="4">
      <t>リツ</t>
    </rPh>
    <phoneticPr fontId="6"/>
  </si>
  <si>
    <t>陽性反応的中度</t>
    <rPh sb="0" eb="2">
      <t>ヨウセイ</t>
    </rPh>
    <rPh sb="2" eb="4">
      <t>ハンノウ</t>
    </rPh>
    <rPh sb="4" eb="6">
      <t>テキチュウ</t>
    </rPh>
    <rPh sb="6" eb="7">
      <t>ド</t>
    </rPh>
    <phoneticPr fontId="6"/>
  </si>
  <si>
    <t>実施件数</t>
  </si>
  <si>
    <t>陰　性</t>
    <rPh sb="0" eb="1">
      <t>カゲ</t>
    </rPh>
    <rPh sb="2" eb="3">
      <t>セイ</t>
    </rPh>
    <phoneticPr fontId="6"/>
  </si>
  <si>
    <t>偽陽性</t>
    <rPh sb="0" eb="1">
      <t>ギ</t>
    </rPh>
    <rPh sb="1" eb="3">
      <t>ヨウセイ</t>
    </rPh>
    <phoneticPr fontId="6"/>
  </si>
  <si>
    <t>陽　性</t>
    <rPh sb="0" eb="1">
      <t>ヨウ</t>
    </rPh>
    <rPh sb="2" eb="3">
      <t>セイ</t>
    </rPh>
    <phoneticPr fontId="6"/>
  </si>
  <si>
    <t>判定不能</t>
    <rPh sb="0" eb="2">
      <t>ハンテイ</t>
    </rPh>
    <rPh sb="2" eb="4">
      <t>フノウ</t>
    </rPh>
    <phoneticPr fontId="6"/>
  </si>
  <si>
    <t>異常なし</t>
  </si>
  <si>
    <t>内  膜
増殖症</t>
    <rPh sb="5" eb="7">
      <t>ゾウショク</t>
    </rPh>
    <rPh sb="7" eb="8">
      <t>ショウ</t>
    </rPh>
    <phoneticPr fontId="6"/>
  </si>
  <si>
    <t>体 が ん</t>
  </si>
  <si>
    <t>その他</t>
    <rPh sb="2" eb="3">
      <t>タ</t>
    </rPh>
    <phoneticPr fontId="6"/>
  </si>
  <si>
    <t>原発性
がん
（再掲）</t>
    <rPh sb="0" eb="3">
      <t>ゲンパツセイ</t>
    </rPh>
    <rPh sb="8" eb="9">
      <t>サイ</t>
    </rPh>
    <rPh sb="9" eb="10">
      <t>ケイ</t>
    </rPh>
    <phoneticPr fontId="6"/>
  </si>
  <si>
    <t>県計</t>
    <rPh sb="0" eb="1">
      <t>ケン</t>
    </rPh>
    <rPh sb="1" eb="2">
      <t>ケイ</t>
    </rPh>
    <phoneticPr fontId="6"/>
  </si>
  <si>
    <t>市計</t>
    <rPh sb="0" eb="1">
      <t>シ</t>
    </rPh>
    <rPh sb="1" eb="2">
      <t>ケイ</t>
    </rPh>
    <phoneticPr fontId="6"/>
  </si>
  <si>
    <t>町村計</t>
    <rPh sb="0" eb="2">
      <t>チョウソン</t>
    </rPh>
    <rPh sb="2" eb="3">
      <t>ケイ</t>
    </rPh>
    <phoneticPr fontId="6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</si>
  <si>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6"/>
  </si>
  <si>
    <t>村上市</t>
    <rPh sb="0" eb="3">
      <t>ムラカミシ</t>
    </rPh>
    <phoneticPr fontId="6"/>
  </si>
  <si>
    <t>関川村</t>
    <rPh sb="0" eb="3">
      <t>セキカワムラ</t>
    </rPh>
    <phoneticPr fontId="6"/>
  </si>
  <si>
    <t>粟島浦村</t>
    <rPh sb="0" eb="4">
      <t>アワシマウラムラ</t>
    </rPh>
    <phoneticPr fontId="6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</si>
  <si>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6"/>
  </si>
  <si>
    <t>新発田市</t>
    <rPh sb="0" eb="4">
      <t>シバタシ</t>
    </rPh>
    <phoneticPr fontId="6"/>
  </si>
  <si>
    <t>阿賀野市</t>
    <rPh sb="0" eb="4">
      <t>アガノシ</t>
    </rPh>
    <phoneticPr fontId="6"/>
  </si>
  <si>
    <t>胎内市</t>
    <rPh sb="0" eb="3">
      <t>タイナイシ</t>
    </rPh>
    <phoneticPr fontId="6"/>
  </si>
  <si>
    <t>聖籠町</t>
    <rPh sb="0" eb="3">
      <t>セイロウマチ</t>
    </rPh>
    <phoneticPr fontId="6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</si>
  <si>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6"/>
  </si>
  <si>
    <t>五泉市</t>
    <rPh sb="0" eb="3">
      <t>ゴセンシ</t>
    </rPh>
    <phoneticPr fontId="6"/>
  </si>
  <si>
    <t>阿賀町</t>
    <rPh sb="0" eb="3">
      <t>アガマチ</t>
    </rPh>
    <phoneticPr fontId="6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</si>
  <si>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6"/>
  </si>
  <si>
    <t>三条市</t>
    <rPh sb="0" eb="3">
      <t>サンジョウシ</t>
    </rPh>
    <phoneticPr fontId="6"/>
  </si>
  <si>
    <t>燕市</t>
    <rPh sb="0" eb="2">
      <t>ツバメシ</t>
    </rPh>
    <phoneticPr fontId="6"/>
  </si>
  <si>
    <t>加茂市</t>
    <rPh sb="0" eb="3">
      <t>カモシ</t>
    </rPh>
    <phoneticPr fontId="6"/>
  </si>
  <si>
    <t>田上町</t>
    <rPh sb="0" eb="3">
      <t>タガミマチ</t>
    </rPh>
    <phoneticPr fontId="6"/>
  </si>
  <si>
    <t>弥彦村</t>
    <rPh sb="0" eb="3">
      <t>ヤヒコムラ</t>
    </rPh>
    <phoneticPr fontId="6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</si>
  <si>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6"/>
  </si>
  <si>
    <t>長岡市</t>
    <rPh sb="0" eb="3">
      <t>ナガオカシ</t>
    </rPh>
    <phoneticPr fontId="6"/>
  </si>
  <si>
    <t>見附市</t>
    <rPh sb="0" eb="3">
      <t>ミツケシ</t>
    </rPh>
    <phoneticPr fontId="6"/>
  </si>
  <si>
    <t>出雲崎町</t>
    <rPh sb="0" eb="4">
      <t>イズモザキマチ</t>
    </rPh>
    <phoneticPr fontId="6"/>
  </si>
  <si>
    <t>小千谷市</t>
    <rPh sb="0" eb="2">
      <t>コセン</t>
    </rPh>
    <rPh sb="2" eb="4">
      <t>タニシ</t>
    </rPh>
    <phoneticPr fontId="6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</si>
  <si>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6"/>
  </si>
  <si>
    <t>魚沼市</t>
    <rPh sb="0" eb="3">
      <t>ウオヌマシ</t>
    </rPh>
    <phoneticPr fontId="6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</si>
  <si>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6"/>
  </si>
  <si>
    <t>南魚沼市</t>
    <rPh sb="0" eb="4">
      <t>ミナミウオヌマシ</t>
    </rPh>
    <phoneticPr fontId="6"/>
  </si>
  <si>
    <t>湯沢町</t>
    <rPh sb="0" eb="3">
      <t>ユザワマチ</t>
    </rPh>
    <phoneticPr fontId="6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</si>
  <si>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6"/>
  </si>
  <si>
    <t>十日町市</t>
    <rPh sb="0" eb="4">
      <t>トオカマチシ</t>
    </rPh>
    <phoneticPr fontId="6"/>
  </si>
  <si>
    <t>津南町</t>
    <rPh sb="0" eb="3">
      <t>ツナンマチ</t>
    </rPh>
    <phoneticPr fontId="6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</si>
  <si>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6"/>
  </si>
  <si>
    <t>柏崎市</t>
    <rPh sb="0" eb="3">
      <t>カシワザキシ</t>
    </rPh>
    <phoneticPr fontId="6"/>
  </si>
  <si>
    <t>刈羽村</t>
    <rPh sb="0" eb="2">
      <t>カリワ</t>
    </rPh>
    <rPh sb="2" eb="3">
      <t>ムラ</t>
    </rPh>
    <phoneticPr fontId="6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</si>
  <si>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6"/>
  </si>
  <si>
    <t>上越市</t>
    <rPh sb="0" eb="3">
      <t>ジョウエツシ</t>
    </rPh>
    <phoneticPr fontId="6"/>
  </si>
  <si>
    <t>妙高市</t>
    <rPh sb="0" eb="3">
      <t>ミョウコウシ</t>
    </rPh>
    <phoneticPr fontId="6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</si>
  <si>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6"/>
  </si>
  <si>
    <t>糸魚川市</t>
    <rPh sb="0" eb="4">
      <t>イトイガワシ</t>
    </rPh>
    <phoneticPr fontId="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</si>
  <si>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6"/>
  </si>
  <si>
    <t>佐渡市</t>
    <rPh sb="0" eb="3">
      <t>サドシ</t>
    </rPh>
    <phoneticPr fontId="6"/>
  </si>
  <si>
    <t>新潟市</t>
    <rPh sb="0" eb="3">
      <t>ニイガタシ</t>
    </rPh>
    <phoneticPr fontId="6"/>
  </si>
  <si>
    <t xml:space="preserve"> 20歳未満</t>
    <phoneticPr fontId="6"/>
  </si>
  <si>
    <t xml:space="preserve"> 20歳－24歳</t>
    <phoneticPr fontId="6"/>
  </si>
  <si>
    <t>-</t>
  </si>
  <si>
    <t xml:space="preserve"> 25歳－29歳</t>
    <phoneticPr fontId="6"/>
  </si>
  <si>
    <t xml:space="preserve"> 30歳－34歳</t>
    <phoneticPr fontId="6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</si>
  <si>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</si>
  <si>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</si>
  <si>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</si>
  <si>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</si>
  <si>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</si>
  <si>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</si>
  <si>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</si>
  <si>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</si>
  <si>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</si>
  <si>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</si>
  <si>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 xml:space="preserve">     計</t>
  </si>
  <si>
    <t xml:space="preserve">   (平成27年3月末現在)</t>
    <phoneticPr fontId="4"/>
  </si>
  <si>
    <t>精検結果未把握</t>
    <rPh sb="0" eb="1">
      <t>セイ</t>
    </rPh>
    <rPh sb="1" eb="2">
      <t>ケン</t>
    </rPh>
    <rPh sb="2" eb="3">
      <t>ムスブ</t>
    </rPh>
    <rPh sb="3" eb="4">
      <t>ハタシ</t>
    </rPh>
    <rPh sb="4" eb="5">
      <t>ミ</t>
    </rPh>
    <rPh sb="5" eb="7">
      <t>ハアク</t>
    </rPh>
    <phoneticPr fontId="4"/>
  </si>
  <si>
    <t>精検未受診者数</t>
    <rPh sb="0" eb="1">
      <t>セイ</t>
    </rPh>
    <rPh sb="1" eb="2">
      <t>ケン</t>
    </rPh>
    <rPh sb="2" eb="3">
      <t>ミ</t>
    </rPh>
    <rPh sb="3" eb="5">
      <t>ジュシン</t>
    </rPh>
    <rPh sb="5" eb="6">
      <t>モノ</t>
    </rPh>
    <rPh sb="6" eb="7">
      <t>カズ</t>
    </rPh>
    <phoneticPr fontId="4"/>
  </si>
  <si>
    <t>精検受診率</t>
    <rPh sb="0" eb="2">
      <t>セイケン</t>
    </rPh>
    <rPh sb="2" eb="5">
      <t>ジュシンリツ</t>
    </rPh>
    <phoneticPr fontId="6"/>
  </si>
  <si>
    <t>がん発見率</t>
    <rPh sb="2" eb="5">
      <t>ハッケンリツ</t>
    </rPh>
    <phoneticPr fontId="6"/>
  </si>
  <si>
    <t>要精検者数</t>
    <rPh sb="3" eb="4">
      <t>シャ</t>
    </rPh>
    <rPh sb="4" eb="5">
      <t>スウ</t>
    </rPh>
    <phoneticPr fontId="6"/>
  </si>
  <si>
    <t>精検受診者数</t>
    <rPh sb="4" eb="5">
      <t>シャ</t>
    </rPh>
    <rPh sb="5" eb="6">
      <t>スウ</t>
    </rPh>
    <phoneticPr fontId="6"/>
  </si>
  <si>
    <t>内膜増殖症</t>
    <rPh sb="2" eb="4">
      <t>ゾウショク</t>
    </rPh>
    <rPh sb="4" eb="5">
      <t>ショウ</t>
    </rPh>
    <phoneticPr fontId="6"/>
  </si>
  <si>
    <t>体がん</t>
    <phoneticPr fontId="6"/>
  </si>
  <si>
    <t>異常なし</t>
    <phoneticPr fontId="6"/>
  </si>
  <si>
    <t>平成26年度　子宮がん検診（体部）結果報告（市町村別集計表）1/2</t>
    <rPh sb="14" eb="16">
      <t>タイブ</t>
    </rPh>
    <rPh sb="19" eb="20">
      <t>ホウ</t>
    </rPh>
    <rPh sb="20" eb="21">
      <t>コク</t>
    </rPh>
    <rPh sb="22" eb="25">
      <t>シチョウソン</t>
    </rPh>
    <rPh sb="25" eb="26">
      <t>ベツ</t>
    </rPh>
    <rPh sb="26" eb="29">
      <t>シュウケイヒョウ</t>
    </rPh>
    <phoneticPr fontId="4"/>
  </si>
  <si>
    <t xml:space="preserve">   (平成27年3月末現在)</t>
    <phoneticPr fontId="4"/>
  </si>
  <si>
    <t>平成26年度　子宮がん（体部）検診結果報告（年齢階級別集計表）1/1</t>
    <rPh sb="12" eb="14">
      <t>タイブ</t>
    </rPh>
    <rPh sb="15" eb="17">
      <t>ケンシン</t>
    </rPh>
    <rPh sb="17" eb="19">
      <t>ケッカ</t>
    </rPh>
    <rPh sb="19" eb="21">
      <t>ホウコク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4"/>
  </si>
  <si>
    <t>20歳以上</t>
    <rPh sb="2" eb="3">
      <t>サイ</t>
    </rPh>
    <rPh sb="3" eb="5">
      <t>イジョウ</t>
    </rPh>
    <phoneticPr fontId="3"/>
  </si>
  <si>
    <t>精検受診者数</t>
    <rPh sb="2" eb="4">
      <t>ジュシン</t>
    </rPh>
    <rPh sb="4" eb="5">
      <t>シャ</t>
    </rPh>
    <rPh sb="5" eb="6">
      <t>スウ</t>
    </rPh>
    <phoneticPr fontId="6"/>
  </si>
  <si>
    <t>精検結果未把握</t>
    <rPh sb="0" eb="1">
      <t>セイ</t>
    </rPh>
    <rPh sb="2" eb="3">
      <t>ムスブ</t>
    </rPh>
    <rPh sb="3" eb="4">
      <t>ハタシ</t>
    </rPh>
    <rPh sb="4" eb="5">
      <t>ミ</t>
    </rPh>
    <rPh sb="5" eb="7">
      <t>ハアク</t>
    </rPh>
    <phoneticPr fontId="4"/>
  </si>
  <si>
    <t>区    分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</si>
</sst>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</numFmts>
  <fonts count="18">
    <font>
      <sz val="13.5"/>
      <name val="FixedSys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.75"/>
      <name val="ＭＳ Ｐゴシック"/>
      <family val="3"/>
      <charset val="128"/>
    </font>
    <font>
      <sz val="13.5"/>
      <name val="FixedSys"/>
      <charset val="128"/>
    </font>
    <font>
      <sz val="6.75"/>
      <name val="FixedSys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sz val="22"/>
      <name val="ＭＳ 明朝"/>
      <family val="1"/>
      <charset val="128"/>
    </font>
    <font>
      <sz val="2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20"/>
      <name val="ＭＳ 明朝"/>
      <family val="1"/>
      <charset val="128"/>
    </font>
    <font>
      <b/>
      <sz val="20"/>
      <color indexed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5" fillId="0" borderId="0"/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32">
    <xf numFmtId="0" fontId="0" fillId="0" borderId="0" xfId="0"/>
    <xf numFmtId="38" fontId="2" fillId="0" borderId="0" xfId="1" applyFont="1" applyProtection="1"/>
    <xf numFmtId="41" fontId="2" fillId="0" borderId="0" xfId="1" applyNumberFormat="1" applyFont="1" applyProtection="1"/>
    <xf numFmtId="41" fontId="2" fillId="0" borderId="0" xfId="1" applyNumberFormat="1" applyFont="1" applyFill="1" applyProtection="1"/>
    <xf numFmtId="176" fontId="2" fillId="0" borderId="0" xfId="1" applyNumberFormat="1" applyFont="1" applyFill="1" applyProtection="1"/>
    <xf numFmtId="38" fontId="2" fillId="0" borderId="0" xfId="1" applyFont="1" applyFill="1" applyProtection="1"/>
    <xf numFmtId="38" fontId="8" fillId="0" borderId="0" xfId="1" applyFont="1" applyProtection="1"/>
    <xf numFmtId="38" fontId="8" fillId="0" borderId="0" xfId="1" applyFont="1" applyFill="1" applyProtection="1"/>
    <xf numFmtId="38" fontId="9" fillId="0" borderId="0" xfId="1" applyFont="1" applyProtection="1"/>
    <xf numFmtId="38" fontId="11" fillId="0" borderId="0" xfId="1" applyFont="1" applyProtection="1"/>
    <xf numFmtId="38" fontId="12" fillId="0" borderId="0" xfId="1" applyFont="1" applyProtection="1"/>
    <xf numFmtId="38" fontId="9" fillId="0" borderId="1" xfId="1" applyFont="1" applyBorder="1" applyProtection="1"/>
    <xf numFmtId="38" fontId="10" fillId="0" borderId="0" xfId="1" applyFont="1" applyAlignment="1" applyProtection="1">
      <alignment horizontal="right" shrinkToFit="1"/>
    </xf>
    <xf numFmtId="41" fontId="10" fillId="0" borderId="12" xfId="1" applyNumberFormat="1" applyFont="1" applyBorder="1" applyAlignment="1" applyProtection="1">
      <alignment shrinkToFit="1"/>
    </xf>
    <xf numFmtId="41" fontId="10" fillId="0" borderId="16" xfId="1" applyNumberFormat="1" applyFont="1" applyBorder="1" applyAlignment="1" applyProtection="1">
      <alignment shrinkToFit="1"/>
    </xf>
    <xf numFmtId="41" fontId="10" fillId="0" borderId="15" xfId="1" applyNumberFormat="1" applyFont="1" applyBorder="1" applyAlignment="1" applyProtection="1">
      <alignment shrinkToFit="1"/>
    </xf>
    <xf numFmtId="38" fontId="14" fillId="0" borderId="0" xfId="1" applyFont="1" applyProtection="1"/>
    <xf numFmtId="38" fontId="14" fillId="0" borderId="0" xfId="1" applyFont="1" applyFill="1" applyBorder="1" applyAlignment="1" applyProtection="1">
      <alignment horizontal="center"/>
    </xf>
    <xf numFmtId="38" fontId="15" fillId="0" borderId="0" xfId="1" applyFont="1" applyProtection="1"/>
    <xf numFmtId="38" fontId="16" fillId="0" borderId="0" xfId="1" applyFont="1" applyProtection="1"/>
    <xf numFmtId="38" fontId="17" fillId="0" borderId="0" xfId="1" applyFont="1" applyProtection="1"/>
    <xf numFmtId="38" fontId="14" fillId="0" borderId="0" xfId="1" applyFont="1" applyAlignment="1" applyProtection="1">
      <alignment horizontal="right" shrinkToFit="1"/>
    </xf>
    <xf numFmtId="38" fontId="14" fillId="0" borderId="12" xfId="1" applyFont="1" applyBorder="1" applyProtection="1"/>
    <xf numFmtId="38" fontId="14" fillId="0" borderId="6" xfId="1" applyFont="1" applyBorder="1" applyProtection="1"/>
    <xf numFmtId="38" fontId="14" fillId="0" borderId="13" xfId="1" applyFont="1" applyBorder="1" applyProtection="1"/>
    <xf numFmtId="38" fontId="14" fillId="0" borderId="17" xfId="1" applyFont="1" applyBorder="1" applyProtection="1"/>
    <xf numFmtId="38" fontId="14" fillId="0" borderId="0" xfId="1" applyFont="1" applyAlignment="1" applyProtection="1">
      <alignment horizontal="right"/>
    </xf>
    <xf numFmtId="38" fontId="14" fillId="0" borderId="8" xfId="1" applyFont="1" applyBorder="1" applyAlignment="1" applyProtection="1">
      <alignment horizontal="center"/>
    </xf>
    <xf numFmtId="38" fontId="14" fillId="0" borderId="0" xfId="1" applyFont="1" applyAlignment="1" applyProtection="1">
      <alignment textRotation="255"/>
    </xf>
    <xf numFmtId="38" fontId="14" fillId="0" borderId="8" xfId="1" applyFont="1" applyBorder="1" applyAlignment="1" applyProtection="1">
      <alignment horizontal="center" textRotation="255"/>
    </xf>
    <xf numFmtId="43" fontId="10" fillId="0" borderId="12" xfId="1" applyNumberFormat="1" applyFont="1" applyBorder="1" applyProtection="1"/>
    <xf numFmtId="176" fontId="10" fillId="0" borderId="12" xfId="1" applyNumberFormat="1" applyFont="1" applyBorder="1" applyAlignment="1" applyProtection="1">
      <alignment horizontal="right"/>
    </xf>
    <xf numFmtId="176" fontId="10" fillId="0" borderId="12" xfId="1" applyNumberFormat="1" applyFont="1" applyBorder="1" applyProtection="1"/>
    <xf numFmtId="43" fontId="10" fillId="0" borderId="16" xfId="1" applyNumberFormat="1" applyFont="1" applyBorder="1" applyProtection="1"/>
    <xf numFmtId="176" fontId="10" fillId="0" borderId="16" xfId="1" applyNumberFormat="1" applyFont="1" applyBorder="1" applyAlignment="1" applyProtection="1">
      <alignment horizontal="right"/>
    </xf>
    <xf numFmtId="176" fontId="10" fillId="0" borderId="16" xfId="1" applyNumberFormat="1" applyFont="1" applyBorder="1" applyProtection="1"/>
    <xf numFmtId="43" fontId="10" fillId="0" borderId="15" xfId="1" applyNumberFormat="1" applyFont="1" applyBorder="1" applyProtection="1"/>
    <xf numFmtId="176" fontId="10" fillId="0" borderId="15" xfId="1" applyNumberFormat="1" applyFont="1" applyBorder="1" applyProtection="1"/>
    <xf numFmtId="176" fontId="10" fillId="0" borderId="15" xfId="1" applyNumberFormat="1" applyFont="1" applyFill="1" applyBorder="1" applyProtection="1"/>
    <xf numFmtId="38" fontId="8" fillId="0" borderId="0" xfId="1" applyFont="1" applyBorder="1" applyProtection="1"/>
    <xf numFmtId="38" fontId="8" fillId="0" borderId="10" xfId="1" applyFont="1" applyBorder="1" applyProtection="1"/>
    <xf numFmtId="41" fontId="10" fillId="2" borderId="0" xfId="1" applyNumberFormat="1" applyFont="1" applyFill="1" applyBorder="1" applyProtection="1"/>
    <xf numFmtId="43" fontId="10" fillId="2" borderId="0" xfId="1" applyNumberFormat="1" applyFont="1" applyFill="1" applyBorder="1" applyProtection="1"/>
    <xf numFmtId="176" fontId="10" fillId="2" borderId="0" xfId="1" applyNumberFormat="1" applyFont="1" applyFill="1" applyBorder="1" applyProtection="1"/>
    <xf numFmtId="176" fontId="10" fillId="2" borderId="10" xfId="1" applyNumberFormat="1" applyFont="1" applyFill="1" applyBorder="1" applyProtection="1"/>
    <xf numFmtId="41" fontId="10" fillId="0" borderId="0" xfId="1" applyNumberFormat="1" applyFont="1" applyBorder="1" applyProtection="1"/>
    <xf numFmtId="43" fontId="10" fillId="0" borderId="0" xfId="1" applyNumberFormat="1" applyFont="1" applyBorder="1" applyProtection="1"/>
    <xf numFmtId="176" fontId="10" fillId="0" borderId="0" xfId="1" applyNumberFormat="1" applyFont="1" applyBorder="1" applyProtection="1"/>
    <xf numFmtId="176" fontId="10" fillId="0" borderId="10" xfId="1" applyNumberFormat="1" applyFont="1" applyBorder="1" applyProtection="1"/>
    <xf numFmtId="41" fontId="10" fillId="0" borderId="0" xfId="1" applyNumberFormat="1" applyFont="1" applyFill="1" applyBorder="1" applyProtection="1"/>
    <xf numFmtId="43" fontId="10" fillId="0" borderId="0" xfId="1" applyNumberFormat="1" applyFont="1" applyFill="1" applyBorder="1" applyProtection="1"/>
    <xf numFmtId="176" fontId="10" fillId="0" borderId="0" xfId="1" applyNumberFormat="1" applyFont="1" applyFill="1" applyBorder="1" applyProtection="1"/>
    <xf numFmtId="176" fontId="10" fillId="0" borderId="10" xfId="1" applyNumberFormat="1" applyFont="1" applyFill="1" applyBorder="1" applyProtection="1"/>
    <xf numFmtId="43" fontId="10" fillId="0" borderId="10" xfId="1" applyNumberFormat="1" applyFont="1" applyFill="1" applyBorder="1" applyProtection="1"/>
    <xf numFmtId="41" fontId="10" fillId="0" borderId="10" xfId="1" applyNumberFormat="1" applyFont="1" applyFill="1" applyBorder="1" applyProtection="1"/>
    <xf numFmtId="41" fontId="10" fillId="2" borderId="10" xfId="1" applyNumberFormat="1" applyFont="1" applyFill="1" applyBorder="1" applyProtection="1"/>
    <xf numFmtId="38" fontId="8" fillId="0" borderId="0" xfId="1" applyFont="1" applyBorder="1" applyAlignment="1" applyProtection="1">
      <alignment horizontal="right" shrinkToFit="1"/>
    </xf>
    <xf numFmtId="43" fontId="8" fillId="0" borderId="0" xfId="1" applyNumberFormat="1" applyFont="1" applyBorder="1" applyAlignment="1" applyProtection="1">
      <alignment horizontal="right" shrinkToFit="1"/>
    </xf>
    <xf numFmtId="38" fontId="10" fillId="0" borderId="0" xfId="1" applyFont="1" applyBorder="1" applyProtection="1"/>
    <xf numFmtId="38" fontId="10" fillId="0" borderId="10" xfId="1" applyFont="1" applyBorder="1" applyProtection="1"/>
    <xf numFmtId="38" fontId="10" fillId="0" borderId="0" xfId="1" applyFont="1" applyBorder="1" applyAlignment="1" applyProtection="1">
      <alignment horizontal="right" shrinkToFit="1"/>
    </xf>
    <xf numFmtId="43" fontId="10" fillId="0" borderId="0" xfId="1" applyNumberFormat="1" applyFont="1" applyBorder="1" applyAlignment="1" applyProtection="1">
      <alignment horizontal="right" shrinkToFit="1"/>
    </xf>
    <xf numFmtId="38" fontId="10" fillId="0" borderId="0" xfId="1" applyFont="1" applyBorder="1" applyAlignment="1" applyProtection="1"/>
    <xf numFmtId="38" fontId="10" fillId="0" borderId="0" xfId="1" applyFont="1" applyBorder="1" applyAlignment="1" applyProtection="1">
      <alignment horizontal="right"/>
    </xf>
    <xf numFmtId="38" fontId="13" fillId="0" borderId="0" xfId="1" applyFont="1" applyBorder="1" applyProtection="1"/>
    <xf numFmtId="38" fontId="13" fillId="0" borderId="10" xfId="1" applyFont="1" applyBorder="1" applyProtection="1"/>
    <xf numFmtId="41" fontId="9" fillId="0" borderId="2" xfId="1" applyNumberFormat="1" applyFont="1" applyBorder="1" applyProtection="1"/>
    <xf numFmtId="41" fontId="9" fillId="0" borderId="3" xfId="1" applyNumberFormat="1" applyFont="1" applyBorder="1" applyProtection="1"/>
    <xf numFmtId="43" fontId="9" fillId="0" borderId="3" xfId="1" applyNumberFormat="1" applyFont="1" applyBorder="1" applyProtection="1"/>
    <xf numFmtId="176" fontId="9" fillId="0" borderId="3" xfId="1" applyNumberFormat="1" applyFont="1" applyBorder="1" applyProtection="1"/>
    <xf numFmtId="176" fontId="9" fillId="0" borderId="4" xfId="1" applyNumberFormat="1" applyFont="1" applyBorder="1" applyProtection="1"/>
    <xf numFmtId="41" fontId="10" fillId="2" borderId="9" xfId="1" applyNumberFormat="1" applyFont="1" applyFill="1" applyBorder="1" applyProtection="1"/>
    <xf numFmtId="41" fontId="10" fillId="0" borderId="9" xfId="1" applyNumberFormat="1" applyFont="1" applyBorder="1" applyProtection="1"/>
    <xf numFmtId="41" fontId="10" fillId="0" borderId="10" xfId="1" applyNumberFormat="1" applyFont="1" applyBorder="1" applyProtection="1"/>
    <xf numFmtId="41" fontId="10" fillId="0" borderId="13" xfId="1" applyNumberFormat="1" applyFont="1" applyBorder="1" applyProtection="1"/>
    <xf numFmtId="41" fontId="10" fillId="0" borderId="1" xfId="1" applyNumberFormat="1" applyFont="1" applyBorder="1" applyProtection="1"/>
    <xf numFmtId="38" fontId="13" fillId="0" borderId="9" xfId="1" applyFont="1" applyBorder="1" applyProtection="1"/>
    <xf numFmtId="38" fontId="13" fillId="0" borderId="13" xfId="1" applyFont="1" applyBorder="1" applyProtection="1"/>
    <xf numFmtId="38" fontId="13" fillId="0" borderId="1" xfId="1" applyFont="1" applyBorder="1" applyProtection="1"/>
    <xf numFmtId="38" fontId="13" fillId="0" borderId="14" xfId="1" applyFont="1" applyBorder="1" applyProtection="1"/>
    <xf numFmtId="41" fontId="10" fillId="0" borderId="14" xfId="1" applyNumberFormat="1" applyFont="1" applyBorder="1" applyProtection="1"/>
    <xf numFmtId="38" fontId="16" fillId="0" borderId="0" xfId="1" applyFont="1" applyFill="1" applyBorder="1" applyAlignment="1" applyProtection="1">
      <alignment horizontal="center"/>
    </xf>
    <xf numFmtId="38" fontId="14" fillId="0" borderId="9" xfId="1" applyFont="1" applyFill="1" applyBorder="1" applyAlignment="1" applyProtection="1">
      <alignment horizontal="center"/>
    </xf>
    <xf numFmtId="38" fontId="14" fillId="0" borderId="0" xfId="1" applyFont="1" applyFill="1" applyBorder="1" applyAlignment="1" applyProtection="1">
      <alignment horizontal="center"/>
    </xf>
    <xf numFmtId="38" fontId="14" fillId="0" borderId="10" xfId="1" applyFont="1" applyFill="1" applyBorder="1" applyAlignment="1" applyProtection="1">
      <alignment horizontal="center"/>
    </xf>
    <xf numFmtId="38" fontId="14" fillId="2" borderId="9" xfId="1" applyFont="1" applyFill="1" applyBorder="1" applyAlignment="1" applyProtection="1">
      <alignment horizontal="center" vertical="center"/>
    </xf>
    <xf numFmtId="38" fontId="14" fillId="2" borderId="0" xfId="1" applyFont="1" applyFill="1" applyBorder="1" applyAlignment="1" applyProtection="1">
      <alignment horizontal="center" vertical="center"/>
    </xf>
    <xf numFmtId="38" fontId="14" fillId="2" borderId="10" xfId="1" applyFont="1" applyFill="1" applyBorder="1" applyAlignment="1" applyProtection="1">
      <alignment horizontal="center" vertical="center"/>
    </xf>
    <xf numFmtId="38" fontId="14" fillId="0" borderId="13" xfId="1" applyFont="1" applyFill="1" applyBorder="1" applyAlignment="1" applyProtection="1">
      <alignment horizontal="center"/>
    </xf>
    <xf numFmtId="38" fontId="14" fillId="0" borderId="1" xfId="1" applyFont="1" applyFill="1" applyBorder="1" applyAlignment="1" applyProtection="1">
      <alignment horizontal="center"/>
    </xf>
    <xf numFmtId="38" fontId="14" fillId="0" borderId="14" xfId="1" applyFont="1" applyFill="1" applyBorder="1" applyAlignment="1" applyProtection="1">
      <alignment horizontal="center"/>
    </xf>
    <xf numFmtId="38" fontId="14" fillId="0" borderId="2" xfId="1" applyFont="1" applyFill="1" applyBorder="1" applyAlignment="1" applyProtection="1">
      <alignment horizontal="center"/>
    </xf>
    <xf numFmtId="38" fontId="14" fillId="0" borderId="3" xfId="1" applyFont="1" applyFill="1" applyBorder="1" applyAlignment="1" applyProtection="1">
      <alignment horizontal="center"/>
    </xf>
    <xf numFmtId="38" fontId="14" fillId="0" borderId="4" xfId="1" applyFont="1" applyFill="1" applyBorder="1" applyAlignment="1" applyProtection="1">
      <alignment horizontal="center"/>
    </xf>
    <xf numFmtId="38" fontId="15" fillId="0" borderId="1" xfId="1" applyFont="1" applyBorder="1" applyAlignment="1" applyProtection="1">
      <alignment horizontal="left"/>
    </xf>
    <xf numFmtId="38" fontId="14" fillId="2" borderId="9" xfId="1" applyFont="1" applyFill="1" applyBorder="1" applyAlignment="1" applyProtection="1">
      <alignment horizontal="center"/>
    </xf>
    <xf numFmtId="38" fontId="14" fillId="2" borderId="0" xfId="1" applyFont="1" applyFill="1" applyBorder="1" applyAlignment="1" applyProtection="1">
      <alignment horizontal="center"/>
    </xf>
    <xf numFmtId="38" fontId="14" fillId="2" borderId="10" xfId="1" applyFont="1" applyFill="1" applyBorder="1" applyAlignment="1" applyProtection="1">
      <alignment horizontal="center"/>
    </xf>
    <xf numFmtId="38" fontId="14" fillId="0" borderId="5" xfId="1" applyFont="1" applyBorder="1" applyAlignment="1" applyProtection="1">
      <alignment horizontal="center" vertical="center" textRotation="255" wrapText="1"/>
    </xf>
    <xf numFmtId="38" fontId="14" fillId="0" borderId="11" xfId="1" applyFont="1" applyBorder="1" applyAlignment="1" applyProtection="1">
      <alignment horizontal="center" vertical="center" textRotation="255" wrapText="1"/>
    </xf>
    <xf numFmtId="38" fontId="14" fillId="0" borderId="15" xfId="1" applyFont="1" applyBorder="1" applyAlignment="1" applyProtection="1">
      <alignment horizontal="center" vertical="center" textRotation="255" wrapText="1"/>
    </xf>
    <xf numFmtId="38" fontId="14" fillId="0" borderId="5" xfId="1" applyFont="1" applyBorder="1" applyAlignment="1" applyProtection="1">
      <alignment horizontal="center" vertical="center"/>
    </xf>
    <xf numFmtId="38" fontId="14" fillId="0" borderId="11" xfId="1" applyFont="1" applyBorder="1" applyAlignment="1" applyProtection="1">
      <alignment horizontal="center" vertical="center"/>
    </xf>
    <xf numFmtId="38" fontId="14" fillId="0" borderId="15" xfId="1" applyFont="1" applyBorder="1" applyAlignment="1" applyProtection="1">
      <alignment horizontal="center" vertical="center"/>
    </xf>
    <xf numFmtId="38" fontId="14" fillId="0" borderId="5" xfId="1" applyFont="1" applyBorder="1" applyAlignment="1" applyProtection="1">
      <alignment horizontal="center" vertical="center" wrapText="1"/>
    </xf>
    <xf numFmtId="38" fontId="14" fillId="0" borderId="2" xfId="1" applyFont="1" applyBorder="1" applyAlignment="1" applyProtection="1">
      <alignment horizontal="center" vertical="center"/>
    </xf>
    <xf numFmtId="38" fontId="14" fillId="0" borderId="9" xfId="1" applyFont="1" applyBorder="1" applyAlignment="1" applyProtection="1">
      <alignment horizontal="center" vertical="center"/>
    </xf>
    <xf numFmtId="38" fontId="14" fillId="0" borderId="13" xfId="1" applyFont="1" applyBorder="1" applyAlignment="1" applyProtection="1">
      <alignment horizontal="center" vertical="center"/>
    </xf>
    <xf numFmtId="38" fontId="14" fillId="0" borderId="5" xfId="1" applyFont="1" applyFill="1" applyBorder="1" applyAlignment="1" applyProtection="1">
      <alignment horizontal="center" vertical="center" wrapText="1"/>
    </xf>
    <xf numFmtId="38" fontId="14" fillId="0" borderId="15" xfId="1" applyFont="1" applyFill="1" applyBorder="1" applyAlignment="1" applyProtection="1">
      <alignment horizontal="center" vertical="center"/>
    </xf>
    <xf numFmtId="38" fontId="9" fillId="0" borderId="1" xfId="1" applyFont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protection locked="0"/>
    </xf>
    <xf numFmtId="38" fontId="14" fillId="0" borderId="3" xfId="1" applyFont="1" applyBorder="1" applyAlignment="1" applyProtection="1">
      <alignment horizontal="center" vertical="center"/>
    </xf>
    <xf numFmtId="38" fontId="14" fillId="0" borderId="4" xfId="1" applyFont="1" applyBorder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38" fontId="14" fillId="0" borderId="10" xfId="1" applyFont="1" applyBorder="1" applyAlignment="1" applyProtection="1">
      <alignment horizontal="center" vertical="center"/>
    </xf>
    <xf numFmtId="38" fontId="14" fillId="0" borderId="1" xfId="1" applyFont="1" applyBorder="1" applyAlignment="1" applyProtection="1">
      <alignment horizontal="center" vertical="center"/>
    </xf>
    <xf numFmtId="38" fontId="14" fillId="0" borderId="14" xfId="1" applyFont="1" applyBorder="1" applyAlignment="1" applyProtection="1">
      <alignment horizontal="center" vertical="center"/>
    </xf>
    <xf numFmtId="38" fontId="14" fillId="0" borderId="6" xfId="1" applyFont="1" applyBorder="1" applyAlignment="1" applyProtection="1">
      <alignment horizontal="center" vertical="center"/>
    </xf>
    <xf numFmtId="38" fontId="14" fillId="0" borderId="7" xfId="1" applyFont="1" applyBorder="1" applyAlignment="1" applyProtection="1">
      <alignment horizontal="center" vertical="center"/>
    </xf>
    <xf numFmtId="38" fontId="14" fillId="0" borderId="8" xfId="1" applyFont="1" applyBorder="1" applyAlignment="1" applyProtection="1">
      <alignment horizontal="center" vertical="center"/>
    </xf>
    <xf numFmtId="38" fontId="14" fillId="0" borderId="11" xfId="1" applyFont="1" applyBorder="1" applyAlignment="1" applyProtection="1">
      <alignment horizontal="center" vertical="center" textRotation="255"/>
    </xf>
    <xf numFmtId="38" fontId="14" fillId="0" borderId="15" xfId="1" applyFont="1" applyBorder="1" applyAlignment="1" applyProtection="1">
      <alignment horizontal="center" vertical="center" textRotation="255"/>
    </xf>
    <xf numFmtId="38" fontId="14" fillId="0" borderId="5" xfId="1" applyFont="1" applyFill="1" applyBorder="1" applyAlignment="1" applyProtection="1">
      <alignment horizontal="center" vertical="center" textRotation="255" wrapText="1"/>
    </xf>
    <xf numFmtId="0" fontId="14" fillId="0" borderId="11" xfId="0" applyFont="1" applyBorder="1" applyAlignment="1" applyProtection="1">
      <alignment horizontal="center" vertical="center" textRotation="255" wrapText="1"/>
    </xf>
    <xf numFmtId="0" fontId="14" fillId="0" borderId="15" xfId="0" applyFont="1" applyBorder="1" applyAlignment="1" applyProtection="1">
      <alignment horizontal="center" vertical="center" textRotation="255" wrapText="1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5" xfId="1" applyFont="1" applyBorder="1" applyAlignment="1" applyProtection="1">
      <alignment horizontal="center" vertical="center" textRotation="255"/>
    </xf>
    <xf numFmtId="38" fontId="14" fillId="0" borderId="2" xfId="1" applyFont="1" applyBorder="1" applyAlignment="1" applyProtection="1">
      <alignment horizontal="center" vertical="center" textRotation="255"/>
    </xf>
    <xf numFmtId="38" fontId="14" fillId="0" borderId="9" xfId="1" applyFont="1" applyBorder="1" applyAlignment="1" applyProtection="1">
      <alignment horizontal="center" vertical="center" textRotation="255"/>
    </xf>
    <xf numFmtId="38" fontId="14" fillId="0" borderId="13" xfId="1" applyFont="1" applyBorder="1" applyAlignment="1" applyProtection="1">
      <alignment horizontal="center" vertical="center" textRotation="255"/>
    </xf>
    <xf numFmtId="176" fontId="14" fillId="0" borderId="12" xfId="1" applyNumberFormat="1" applyFont="1" applyBorder="1" applyProtection="1"/>
  </cellXfs>
  <cellStyles count="13">
    <cellStyle name="桁区切り" xfId="1" builtinId="6"/>
    <cellStyle name="桁区切り 2" xfId="2"/>
    <cellStyle name="桁区切り 2 2" xfId="3"/>
    <cellStyle name="桁区切り 3" xfId="4"/>
    <cellStyle name="桁区切り 4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12364;&#12435;&#26908;&#35386;&#31561;&#32080;&#26524;&#22577;&#21578;/H27/&#12364;&#12435;&#26908;&#35386;&#31561;&#32080;&#26524;&#22577;&#21578;/&#38598;&#35336;&#34920;&#65288;&#26368;&#32066;&#65289;/&#24180;&#40802;&#38542;&#32026;&#21029;/&#9314;&#23376;&#23470;&#20307;&#12364;&#12435;&#38598;&#35336;&#34920;%20271216%2016&#38306;&#25968;&#20837;&#21147;&#65288;&#24180;&#4080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階級別"/>
      <sheetName val="年齢階級別（関数）"/>
      <sheetName val="村上市"/>
      <sheetName val="関川村"/>
      <sheetName val="粟島浦村"/>
      <sheetName val="新発田市"/>
      <sheetName val="阿賀野市"/>
      <sheetName val="胎内市"/>
      <sheetName val="聖籠町"/>
      <sheetName val="五泉市"/>
      <sheetName val="阿賀町"/>
      <sheetName val="三条市"/>
      <sheetName val="燕市"/>
      <sheetName val="加茂市"/>
      <sheetName val="田上町"/>
      <sheetName val="弥彦村"/>
      <sheetName val="長岡市"/>
      <sheetName val="見附市"/>
      <sheetName val="出雲崎町"/>
      <sheetName val="小千谷市"/>
      <sheetName val="南魚沼市"/>
      <sheetName val="湯沢町"/>
      <sheetName val="十日町市"/>
      <sheetName val="津南町"/>
      <sheetName val="柏崎市"/>
      <sheetName val="刈羽村"/>
      <sheetName val="上越市"/>
      <sheetName val="妙高市"/>
      <sheetName val="糸魚川市"/>
      <sheetName val="佐渡市"/>
      <sheetName val="新潟市"/>
    </sheetNames>
    <sheetDataSet>
      <sheetData sheetId="0"/>
      <sheetData sheetId="1"/>
      <sheetData sheetId="2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3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4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 t="str">
            <v>01</v>
          </cell>
          <cell r="V9"/>
          <cell r="W9" t="str">
            <v/>
          </cell>
        </row>
      </sheetData>
      <sheetData sheetId="5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6">
        <row r="9">
          <cell r="E9">
            <v>0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7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8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9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0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1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2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3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4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5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6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7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8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19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20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21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22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23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24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25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 t="str">
            <v>01</v>
          </cell>
          <cell r="V9"/>
          <cell r="W9" t="str">
            <v/>
          </cell>
        </row>
      </sheetData>
      <sheetData sheetId="26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27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28"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U9" t="str">
            <v>01</v>
          </cell>
          <cell r="V9"/>
          <cell r="W9" t="str">
            <v/>
          </cell>
        </row>
      </sheetData>
      <sheetData sheetId="29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 t="str">
            <v>01</v>
          </cell>
          <cell r="V9"/>
          <cell r="W9" t="str">
            <v/>
          </cell>
        </row>
      </sheetData>
      <sheetData sheetId="30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 t="str">
            <v>01</v>
          </cell>
          <cell r="V9"/>
          <cell r="W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abSelected="1" view="pageBreakPreview" zoomScale="80" zoomScaleNormal="75" zoomScaleSheetLayoutView="80" workbookViewId="0"/>
  </sheetViews>
  <sheetFormatPr defaultColWidth="11.625" defaultRowHeight="20.100000000000001" customHeight="1"/>
  <cols>
    <col min="1" max="1" width="9.625" style="19" customWidth="1"/>
    <col min="2" max="2" width="3.625" style="19" customWidth="1"/>
    <col min="3" max="3" width="20.625" style="19" customWidth="1"/>
    <col min="4" max="9" width="16.25" style="1" customWidth="1"/>
    <col min="10" max="11" width="9.625" style="1" customWidth="1"/>
    <col min="12" max="16" width="13.375" style="1" customWidth="1"/>
    <col min="17" max="18" width="9.625" style="1" customWidth="1"/>
    <col min="19" max="21" width="11.625" style="1" customWidth="1"/>
    <col min="22" max="23" width="9.625" style="1" customWidth="1"/>
    <col min="24" max="16384" width="11.625" style="1"/>
  </cols>
  <sheetData>
    <row r="1" spans="1:22" s="9" customFormat="1" ht="30" customHeight="1">
      <c r="A1" s="16"/>
      <c r="B1" s="16"/>
      <c r="C1" s="16"/>
      <c r="E1" s="10" t="s">
        <v>87</v>
      </c>
    </row>
    <row r="2" spans="1:22" s="8" customFormat="1" ht="30" customHeight="1">
      <c r="A2" s="94" t="s">
        <v>90</v>
      </c>
      <c r="B2" s="94"/>
      <c r="C2" s="94"/>
      <c r="L2" s="11"/>
      <c r="S2" s="110" t="s">
        <v>88</v>
      </c>
      <c r="T2" s="111"/>
      <c r="U2" s="111"/>
      <c r="V2" s="111"/>
    </row>
    <row r="3" spans="1:22" s="16" customFormat="1" ht="54" customHeight="1">
      <c r="A3" s="105" t="s">
        <v>0</v>
      </c>
      <c r="B3" s="112"/>
      <c r="C3" s="113"/>
      <c r="D3" s="101" t="s">
        <v>1</v>
      </c>
      <c r="E3" s="118" t="s">
        <v>2</v>
      </c>
      <c r="F3" s="119"/>
      <c r="G3" s="119"/>
      <c r="H3" s="119"/>
      <c r="I3" s="120"/>
      <c r="J3" s="98" t="s">
        <v>82</v>
      </c>
      <c r="K3" s="98" t="s">
        <v>91</v>
      </c>
      <c r="L3" s="118" t="s">
        <v>3</v>
      </c>
      <c r="M3" s="119"/>
      <c r="N3" s="119"/>
      <c r="O3" s="119"/>
      <c r="P3" s="120"/>
      <c r="Q3" s="123" t="s">
        <v>79</v>
      </c>
      <c r="R3" s="123" t="s">
        <v>92</v>
      </c>
      <c r="S3" s="98" t="s">
        <v>4</v>
      </c>
      <c r="T3" s="98" t="s">
        <v>80</v>
      </c>
      <c r="U3" s="98" t="s">
        <v>81</v>
      </c>
      <c r="V3" s="98" t="s">
        <v>5</v>
      </c>
    </row>
    <row r="4" spans="1:22" s="16" customFormat="1" ht="54" customHeight="1">
      <c r="A4" s="106"/>
      <c r="B4" s="114"/>
      <c r="C4" s="115"/>
      <c r="D4" s="102"/>
      <c r="E4" s="101" t="s">
        <v>6</v>
      </c>
      <c r="F4" s="101" t="s">
        <v>7</v>
      </c>
      <c r="G4" s="101" t="s">
        <v>8</v>
      </c>
      <c r="H4" s="101" t="s">
        <v>9</v>
      </c>
      <c r="I4" s="101" t="s">
        <v>10</v>
      </c>
      <c r="J4" s="121"/>
      <c r="K4" s="121"/>
      <c r="L4" s="101" t="s">
        <v>11</v>
      </c>
      <c r="M4" s="104" t="s">
        <v>12</v>
      </c>
      <c r="N4" s="105" t="s">
        <v>13</v>
      </c>
      <c r="O4" s="27"/>
      <c r="P4" s="101" t="s">
        <v>14</v>
      </c>
      <c r="Q4" s="124"/>
      <c r="R4" s="124"/>
      <c r="S4" s="99"/>
      <c r="T4" s="99"/>
      <c r="U4" s="99"/>
      <c r="V4" s="99"/>
    </row>
    <row r="5" spans="1:22" s="16" customFormat="1" ht="54" customHeight="1">
      <c r="A5" s="106"/>
      <c r="B5" s="114"/>
      <c r="C5" s="115"/>
      <c r="D5" s="102"/>
      <c r="E5" s="102"/>
      <c r="F5" s="102"/>
      <c r="G5" s="102"/>
      <c r="H5" s="102"/>
      <c r="I5" s="102"/>
      <c r="J5" s="121"/>
      <c r="K5" s="121"/>
      <c r="L5" s="102"/>
      <c r="M5" s="102"/>
      <c r="N5" s="106"/>
      <c r="O5" s="108" t="s">
        <v>15</v>
      </c>
      <c r="P5" s="102"/>
      <c r="Q5" s="124"/>
      <c r="R5" s="124"/>
      <c r="S5" s="99"/>
      <c r="T5" s="99"/>
      <c r="U5" s="99"/>
      <c r="V5" s="99"/>
    </row>
    <row r="6" spans="1:22" s="16" customFormat="1" ht="54" customHeight="1">
      <c r="A6" s="107"/>
      <c r="B6" s="116"/>
      <c r="C6" s="117"/>
      <c r="D6" s="103"/>
      <c r="E6" s="103"/>
      <c r="F6" s="103"/>
      <c r="G6" s="103"/>
      <c r="H6" s="103"/>
      <c r="I6" s="103"/>
      <c r="J6" s="122"/>
      <c r="K6" s="122"/>
      <c r="L6" s="103"/>
      <c r="M6" s="103"/>
      <c r="N6" s="107"/>
      <c r="O6" s="109"/>
      <c r="P6" s="103"/>
      <c r="Q6" s="125"/>
      <c r="R6" s="125"/>
      <c r="S6" s="100"/>
      <c r="T6" s="100"/>
      <c r="U6" s="100"/>
      <c r="V6" s="100"/>
    </row>
    <row r="7" spans="1:22" s="6" customFormat="1" ht="30" customHeight="1">
      <c r="A7" s="91"/>
      <c r="B7" s="92"/>
      <c r="C7" s="93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</row>
    <row r="8" spans="1:22" s="6" customFormat="1" ht="30" customHeight="1">
      <c r="A8" s="95" t="s">
        <v>16</v>
      </c>
      <c r="B8" s="96"/>
      <c r="C8" s="97"/>
      <c r="D8" s="41">
        <f t="shared" ref="D8:R8" si="0">SUM(D10:D11)</f>
        <v>792</v>
      </c>
      <c r="E8" s="41">
        <f t="shared" si="0"/>
        <v>792</v>
      </c>
      <c r="F8" s="41">
        <f t="shared" si="0"/>
        <v>779</v>
      </c>
      <c r="G8" s="41">
        <f t="shared" si="0"/>
        <v>3</v>
      </c>
      <c r="H8" s="41">
        <f t="shared" si="0"/>
        <v>2</v>
      </c>
      <c r="I8" s="41">
        <f t="shared" si="0"/>
        <v>8</v>
      </c>
      <c r="J8" s="41">
        <f t="shared" si="0"/>
        <v>4</v>
      </c>
      <c r="K8" s="41">
        <f t="shared" si="0"/>
        <v>4</v>
      </c>
      <c r="L8" s="41">
        <f t="shared" si="0"/>
        <v>1</v>
      </c>
      <c r="M8" s="41">
        <f t="shared" si="0"/>
        <v>0</v>
      </c>
      <c r="N8" s="41">
        <f t="shared" si="0"/>
        <v>1</v>
      </c>
      <c r="O8" s="41">
        <f t="shared" si="0"/>
        <v>0</v>
      </c>
      <c r="P8" s="41">
        <f t="shared" si="0"/>
        <v>2</v>
      </c>
      <c r="Q8" s="41">
        <f t="shared" si="0"/>
        <v>0</v>
      </c>
      <c r="R8" s="41">
        <f t="shared" si="0"/>
        <v>0</v>
      </c>
      <c r="S8" s="42">
        <f>J8/D8%</f>
        <v>0.50505050505050508</v>
      </c>
      <c r="T8" s="43">
        <f>K8/J8%</f>
        <v>100</v>
      </c>
      <c r="U8" s="43">
        <f>(N8/D8)*100000</f>
        <v>126.26262626262627</v>
      </c>
      <c r="V8" s="44">
        <f>N8/J8*100</f>
        <v>25</v>
      </c>
    </row>
    <row r="9" spans="1:22" s="6" customFormat="1" ht="30" customHeight="1">
      <c r="A9" s="82"/>
      <c r="B9" s="83"/>
      <c r="C9" s="8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6"/>
      <c r="T9" s="47"/>
      <c r="U9" s="47"/>
      <c r="V9" s="48"/>
    </row>
    <row r="10" spans="1:22" s="6" customFormat="1" ht="30" customHeight="1">
      <c r="A10" s="82" t="s">
        <v>17</v>
      </c>
      <c r="B10" s="83"/>
      <c r="C10" s="84"/>
      <c r="D10" s="45">
        <f t="shared" ref="D10:R10" si="1">SUM(D14,D19,D20,D21,D25,D29,D30,D31,D36,D37,D39,D48,D51,D55,D59,D63,D64,D67,D70,D73)</f>
        <v>780</v>
      </c>
      <c r="E10" s="45">
        <f t="shared" si="1"/>
        <v>780</v>
      </c>
      <c r="F10" s="45">
        <f t="shared" si="1"/>
        <v>769</v>
      </c>
      <c r="G10" s="45">
        <f t="shared" si="1"/>
        <v>2</v>
      </c>
      <c r="H10" s="45">
        <f t="shared" si="1"/>
        <v>2</v>
      </c>
      <c r="I10" s="45">
        <f t="shared" si="1"/>
        <v>7</v>
      </c>
      <c r="J10" s="45">
        <f t="shared" si="1"/>
        <v>4</v>
      </c>
      <c r="K10" s="45">
        <f t="shared" si="1"/>
        <v>4</v>
      </c>
      <c r="L10" s="45">
        <f t="shared" si="1"/>
        <v>1</v>
      </c>
      <c r="M10" s="45">
        <f t="shared" si="1"/>
        <v>0</v>
      </c>
      <c r="N10" s="45">
        <f t="shared" si="1"/>
        <v>1</v>
      </c>
      <c r="O10" s="45">
        <f t="shared" si="1"/>
        <v>0</v>
      </c>
      <c r="P10" s="45">
        <f t="shared" si="1"/>
        <v>2</v>
      </c>
      <c r="Q10" s="45">
        <f t="shared" si="1"/>
        <v>0</v>
      </c>
      <c r="R10" s="49">
        <f t="shared" si="1"/>
        <v>0</v>
      </c>
      <c r="S10" s="50">
        <f t="shared" ref="S10:T67" si="2">J10/D10%</f>
        <v>0.51282051282051289</v>
      </c>
      <c r="T10" s="51">
        <f t="shared" ref="T10:T59" si="3">K10/J10%</f>
        <v>100</v>
      </c>
      <c r="U10" s="51">
        <f t="shared" ref="U10:V67" si="4">(N10/D10)*100000</f>
        <v>128.2051282051282</v>
      </c>
      <c r="V10" s="52">
        <f>N10/J10*100</f>
        <v>25</v>
      </c>
    </row>
    <row r="11" spans="1:22" s="6" customFormat="1" ht="30" customHeight="1">
      <c r="A11" s="82" t="s">
        <v>18</v>
      </c>
      <c r="B11" s="83"/>
      <c r="C11" s="84"/>
      <c r="D11" s="45">
        <f t="shared" ref="D11:R11" si="5">SUM(D15,D16,D22,D26,D32,D33,D38,D52,D56,D60,)</f>
        <v>12</v>
      </c>
      <c r="E11" s="45">
        <f t="shared" si="5"/>
        <v>12</v>
      </c>
      <c r="F11" s="45">
        <f t="shared" si="5"/>
        <v>10</v>
      </c>
      <c r="G11" s="45">
        <f t="shared" si="5"/>
        <v>1</v>
      </c>
      <c r="H11" s="45">
        <f t="shared" si="5"/>
        <v>0</v>
      </c>
      <c r="I11" s="45">
        <f t="shared" si="5"/>
        <v>1</v>
      </c>
      <c r="J11" s="45">
        <f t="shared" si="5"/>
        <v>0</v>
      </c>
      <c r="K11" s="45">
        <f t="shared" si="5"/>
        <v>0</v>
      </c>
      <c r="L11" s="45">
        <f t="shared" si="5"/>
        <v>0</v>
      </c>
      <c r="M11" s="45">
        <f t="shared" si="5"/>
        <v>0</v>
      </c>
      <c r="N11" s="45">
        <f t="shared" si="5"/>
        <v>0</v>
      </c>
      <c r="O11" s="45">
        <f t="shared" si="5"/>
        <v>0</v>
      </c>
      <c r="P11" s="45">
        <f t="shared" si="5"/>
        <v>0</v>
      </c>
      <c r="Q11" s="45">
        <f t="shared" si="5"/>
        <v>0</v>
      </c>
      <c r="R11" s="49">
        <f t="shared" si="5"/>
        <v>0</v>
      </c>
      <c r="S11" s="50">
        <f>J11/D11%</f>
        <v>0</v>
      </c>
      <c r="T11" s="50">
        <f t="shared" ref="T11:V11" si="6">K11/E11%</f>
        <v>0</v>
      </c>
      <c r="U11" s="50">
        <f t="shared" si="6"/>
        <v>0</v>
      </c>
      <c r="V11" s="53">
        <f t="shared" si="6"/>
        <v>0</v>
      </c>
    </row>
    <row r="12" spans="1:22" s="6" customFormat="1" ht="30" customHeight="1">
      <c r="A12" s="82"/>
      <c r="B12" s="83"/>
      <c r="C12" s="8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  <c r="T12" s="47"/>
      <c r="U12" s="47"/>
      <c r="V12" s="48"/>
    </row>
    <row r="13" spans="1:22" s="6" customFormat="1" ht="30" customHeight="1">
      <c r="A13" s="85" t="s">
        <v>19</v>
      </c>
      <c r="B13" s="86"/>
      <c r="C13" s="87"/>
      <c r="D13" s="41">
        <f t="shared" ref="D13:V13" si="7">SUM(D14:D16)</f>
        <v>0</v>
      </c>
      <c r="E13" s="41">
        <f t="shared" si="7"/>
        <v>0</v>
      </c>
      <c r="F13" s="41">
        <f t="shared" si="7"/>
        <v>0</v>
      </c>
      <c r="G13" s="41">
        <f t="shared" si="7"/>
        <v>0</v>
      </c>
      <c r="H13" s="41">
        <f t="shared" si="7"/>
        <v>0</v>
      </c>
      <c r="I13" s="41">
        <f t="shared" si="7"/>
        <v>0</v>
      </c>
      <c r="J13" s="41">
        <f t="shared" si="7"/>
        <v>0</v>
      </c>
      <c r="K13" s="41">
        <f t="shared" si="7"/>
        <v>0</v>
      </c>
      <c r="L13" s="41">
        <f t="shared" si="7"/>
        <v>0</v>
      </c>
      <c r="M13" s="41">
        <f t="shared" si="7"/>
        <v>0</v>
      </c>
      <c r="N13" s="41">
        <f t="shared" si="7"/>
        <v>0</v>
      </c>
      <c r="O13" s="41">
        <f t="shared" si="7"/>
        <v>0</v>
      </c>
      <c r="P13" s="41">
        <f t="shared" si="7"/>
        <v>0</v>
      </c>
      <c r="Q13" s="41">
        <f t="shared" si="7"/>
        <v>0</v>
      </c>
      <c r="R13" s="41">
        <f t="shared" si="7"/>
        <v>0</v>
      </c>
      <c r="S13" s="41">
        <f t="shared" si="7"/>
        <v>0</v>
      </c>
      <c r="T13" s="43">
        <f t="shared" si="7"/>
        <v>0</v>
      </c>
      <c r="U13" s="43">
        <f t="shared" si="7"/>
        <v>0</v>
      </c>
      <c r="V13" s="44">
        <f t="shared" si="7"/>
        <v>0</v>
      </c>
    </row>
    <row r="14" spans="1:22" s="6" customFormat="1" ht="30" customHeight="1">
      <c r="A14" s="82" t="s">
        <v>20</v>
      </c>
      <c r="B14" s="83"/>
      <c r="C14" s="84"/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9">
        <v>0</v>
      </c>
      <c r="S14" s="49">
        <v>0</v>
      </c>
      <c r="T14" s="51">
        <v>0</v>
      </c>
      <c r="U14" s="51">
        <v>0</v>
      </c>
      <c r="V14" s="52">
        <v>0</v>
      </c>
    </row>
    <row r="15" spans="1:22" s="6" customFormat="1" ht="30" customHeight="1">
      <c r="A15" s="82" t="s">
        <v>21</v>
      </c>
      <c r="B15" s="83"/>
      <c r="C15" s="84"/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9">
        <v>0</v>
      </c>
      <c r="S15" s="49">
        <v>0</v>
      </c>
      <c r="T15" s="51">
        <v>0</v>
      </c>
      <c r="U15" s="51">
        <v>0</v>
      </c>
      <c r="V15" s="52">
        <v>0</v>
      </c>
    </row>
    <row r="16" spans="1:22" s="6" customFormat="1" ht="30" customHeight="1">
      <c r="A16" s="82" t="s">
        <v>22</v>
      </c>
      <c r="B16" s="83"/>
      <c r="C16" s="84"/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9">
        <v>0</v>
      </c>
      <c r="S16" s="49">
        <v>0</v>
      </c>
      <c r="T16" s="51">
        <v>0</v>
      </c>
      <c r="U16" s="51">
        <v>0</v>
      </c>
      <c r="V16" s="52">
        <v>0</v>
      </c>
    </row>
    <row r="17" spans="1:22" s="6" customFormat="1" ht="30" customHeight="1">
      <c r="A17" s="82"/>
      <c r="B17" s="83"/>
      <c r="C17" s="8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6"/>
      <c r="T17" s="47"/>
      <c r="U17" s="47"/>
      <c r="V17" s="48"/>
    </row>
    <row r="18" spans="1:22" s="6" customFormat="1" ht="30" customHeight="1">
      <c r="A18" s="85" t="s">
        <v>23</v>
      </c>
      <c r="B18" s="86"/>
      <c r="C18" s="87"/>
      <c r="D18" s="41">
        <f t="shared" ref="D18:V18" si="8">SUM(D19:D22)</f>
        <v>0</v>
      </c>
      <c r="E18" s="41">
        <f t="shared" si="8"/>
        <v>0</v>
      </c>
      <c r="F18" s="41">
        <f t="shared" si="8"/>
        <v>0</v>
      </c>
      <c r="G18" s="41">
        <f t="shared" si="8"/>
        <v>0</v>
      </c>
      <c r="H18" s="41">
        <f t="shared" si="8"/>
        <v>0</v>
      </c>
      <c r="I18" s="41">
        <f t="shared" si="8"/>
        <v>0</v>
      </c>
      <c r="J18" s="41">
        <f t="shared" si="8"/>
        <v>0</v>
      </c>
      <c r="K18" s="41">
        <f t="shared" si="8"/>
        <v>0</v>
      </c>
      <c r="L18" s="41">
        <f t="shared" si="8"/>
        <v>0</v>
      </c>
      <c r="M18" s="41">
        <f t="shared" si="8"/>
        <v>0</v>
      </c>
      <c r="N18" s="41">
        <f t="shared" si="8"/>
        <v>0</v>
      </c>
      <c r="O18" s="41">
        <f t="shared" si="8"/>
        <v>0</v>
      </c>
      <c r="P18" s="41">
        <f t="shared" si="8"/>
        <v>0</v>
      </c>
      <c r="Q18" s="41">
        <f t="shared" si="8"/>
        <v>0</v>
      </c>
      <c r="R18" s="41">
        <f t="shared" si="8"/>
        <v>0</v>
      </c>
      <c r="S18" s="41">
        <f t="shared" si="8"/>
        <v>0</v>
      </c>
      <c r="T18" s="43">
        <f t="shared" si="8"/>
        <v>0</v>
      </c>
      <c r="U18" s="43">
        <f t="shared" si="8"/>
        <v>0</v>
      </c>
      <c r="V18" s="44">
        <f t="shared" si="8"/>
        <v>0</v>
      </c>
    </row>
    <row r="19" spans="1:22" s="6" customFormat="1" ht="30" customHeight="1">
      <c r="A19" s="82" t="s">
        <v>24</v>
      </c>
      <c r="B19" s="83"/>
      <c r="C19" s="84"/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9">
        <v>0</v>
      </c>
      <c r="S19" s="49">
        <v>0</v>
      </c>
      <c r="T19" s="51">
        <v>0</v>
      </c>
      <c r="U19" s="51">
        <v>0</v>
      </c>
      <c r="V19" s="52">
        <v>0</v>
      </c>
    </row>
    <row r="20" spans="1:22" s="6" customFormat="1" ht="30" customHeight="1">
      <c r="A20" s="82" t="s">
        <v>25</v>
      </c>
      <c r="B20" s="83"/>
      <c r="C20" s="84"/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9">
        <v>0</v>
      </c>
      <c r="S20" s="49">
        <v>0</v>
      </c>
      <c r="T20" s="51">
        <v>0</v>
      </c>
      <c r="U20" s="51">
        <v>0</v>
      </c>
      <c r="V20" s="52">
        <v>0</v>
      </c>
    </row>
    <row r="21" spans="1:22" s="6" customFormat="1" ht="30" customHeight="1">
      <c r="A21" s="82" t="s">
        <v>26</v>
      </c>
      <c r="B21" s="83"/>
      <c r="C21" s="84"/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9">
        <v>0</v>
      </c>
      <c r="S21" s="49">
        <v>0</v>
      </c>
      <c r="T21" s="51">
        <v>0</v>
      </c>
      <c r="U21" s="51">
        <v>0</v>
      </c>
      <c r="V21" s="52">
        <v>0</v>
      </c>
    </row>
    <row r="22" spans="1:22" s="6" customFormat="1" ht="30" customHeight="1">
      <c r="A22" s="82" t="s">
        <v>27</v>
      </c>
      <c r="B22" s="83"/>
      <c r="C22" s="84"/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9">
        <v>0</v>
      </c>
      <c r="S22" s="49">
        <v>0</v>
      </c>
      <c r="T22" s="51">
        <v>0</v>
      </c>
      <c r="U22" s="51">
        <v>0</v>
      </c>
      <c r="V22" s="52">
        <v>0</v>
      </c>
    </row>
    <row r="23" spans="1:22" s="6" customFormat="1" ht="30" customHeight="1">
      <c r="A23" s="82"/>
      <c r="B23" s="83"/>
      <c r="C23" s="8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9"/>
      <c r="S23" s="50"/>
      <c r="T23" s="51"/>
      <c r="U23" s="51"/>
      <c r="V23" s="52"/>
    </row>
    <row r="24" spans="1:22" s="6" customFormat="1" ht="30" customHeight="1">
      <c r="A24" s="85" t="s">
        <v>28</v>
      </c>
      <c r="B24" s="86"/>
      <c r="C24" s="87"/>
      <c r="D24" s="41">
        <f t="shared" ref="D24:V24" si="9">SUM(D25:D26)</f>
        <v>0</v>
      </c>
      <c r="E24" s="41">
        <f t="shared" si="9"/>
        <v>0</v>
      </c>
      <c r="F24" s="41">
        <f t="shared" si="9"/>
        <v>0</v>
      </c>
      <c r="G24" s="41">
        <f t="shared" si="9"/>
        <v>0</v>
      </c>
      <c r="H24" s="41">
        <f t="shared" si="9"/>
        <v>0</v>
      </c>
      <c r="I24" s="41">
        <f t="shared" si="9"/>
        <v>0</v>
      </c>
      <c r="J24" s="41">
        <f t="shared" si="9"/>
        <v>0</v>
      </c>
      <c r="K24" s="41">
        <f t="shared" si="9"/>
        <v>0</v>
      </c>
      <c r="L24" s="41">
        <f t="shared" si="9"/>
        <v>0</v>
      </c>
      <c r="M24" s="41">
        <f t="shared" si="9"/>
        <v>0</v>
      </c>
      <c r="N24" s="41">
        <f t="shared" si="9"/>
        <v>0</v>
      </c>
      <c r="O24" s="41">
        <f t="shared" si="9"/>
        <v>0</v>
      </c>
      <c r="P24" s="41">
        <f t="shared" si="9"/>
        <v>0</v>
      </c>
      <c r="Q24" s="41">
        <f t="shared" si="9"/>
        <v>0</v>
      </c>
      <c r="R24" s="41">
        <f t="shared" si="9"/>
        <v>0</v>
      </c>
      <c r="S24" s="41">
        <f t="shared" si="9"/>
        <v>0</v>
      </c>
      <c r="T24" s="43">
        <f t="shared" si="9"/>
        <v>0</v>
      </c>
      <c r="U24" s="43">
        <f t="shared" si="9"/>
        <v>0</v>
      </c>
      <c r="V24" s="44">
        <f t="shared" si="9"/>
        <v>0</v>
      </c>
    </row>
    <row r="25" spans="1:22" s="6" customFormat="1" ht="30" customHeight="1">
      <c r="A25" s="82" t="s">
        <v>29</v>
      </c>
      <c r="B25" s="83"/>
      <c r="C25" s="84"/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9">
        <v>0</v>
      </c>
      <c r="S25" s="49">
        <v>0</v>
      </c>
      <c r="T25" s="51">
        <v>0</v>
      </c>
      <c r="U25" s="51">
        <v>0</v>
      </c>
      <c r="V25" s="52">
        <v>0</v>
      </c>
    </row>
    <row r="26" spans="1:22" s="6" customFormat="1" ht="30" customHeight="1">
      <c r="A26" s="82" t="s">
        <v>30</v>
      </c>
      <c r="B26" s="83"/>
      <c r="C26" s="84"/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9">
        <v>0</v>
      </c>
      <c r="S26" s="49">
        <v>0</v>
      </c>
      <c r="T26" s="51">
        <v>0</v>
      </c>
      <c r="U26" s="51">
        <v>0</v>
      </c>
      <c r="V26" s="52">
        <v>0</v>
      </c>
    </row>
    <row r="27" spans="1:22" s="6" customFormat="1" ht="30" customHeight="1">
      <c r="A27" s="82"/>
      <c r="B27" s="83"/>
      <c r="C27" s="8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9"/>
      <c r="S27" s="50"/>
      <c r="T27" s="51"/>
      <c r="U27" s="51"/>
      <c r="V27" s="52"/>
    </row>
    <row r="28" spans="1:22" s="6" customFormat="1" ht="30" customHeight="1">
      <c r="A28" s="85" t="s">
        <v>31</v>
      </c>
      <c r="B28" s="86"/>
      <c r="C28" s="87"/>
      <c r="D28" s="41">
        <f t="shared" ref="D28:R28" si="10">SUM(D29:D33)</f>
        <v>447</v>
      </c>
      <c r="E28" s="41">
        <f t="shared" si="10"/>
        <v>447</v>
      </c>
      <c r="F28" s="41">
        <f t="shared" si="10"/>
        <v>438</v>
      </c>
      <c r="G28" s="41">
        <f t="shared" si="10"/>
        <v>1</v>
      </c>
      <c r="H28" s="41">
        <f t="shared" si="10"/>
        <v>2</v>
      </c>
      <c r="I28" s="41">
        <f t="shared" si="10"/>
        <v>6</v>
      </c>
      <c r="J28" s="41">
        <f t="shared" si="10"/>
        <v>3</v>
      </c>
      <c r="K28" s="41">
        <f t="shared" si="10"/>
        <v>3</v>
      </c>
      <c r="L28" s="41">
        <f t="shared" si="10"/>
        <v>0</v>
      </c>
      <c r="M28" s="41">
        <f t="shared" si="10"/>
        <v>0</v>
      </c>
      <c r="N28" s="41">
        <f t="shared" si="10"/>
        <v>1</v>
      </c>
      <c r="O28" s="41">
        <f t="shared" si="10"/>
        <v>0</v>
      </c>
      <c r="P28" s="41">
        <f t="shared" si="10"/>
        <v>2</v>
      </c>
      <c r="Q28" s="41">
        <f t="shared" si="10"/>
        <v>0</v>
      </c>
      <c r="R28" s="41">
        <f t="shared" si="10"/>
        <v>0</v>
      </c>
      <c r="S28" s="42">
        <f t="shared" si="2"/>
        <v>0.67114093959731547</v>
      </c>
      <c r="T28" s="43">
        <f t="shared" si="3"/>
        <v>100</v>
      </c>
      <c r="U28" s="43">
        <f t="shared" si="4"/>
        <v>223.71364653243847</v>
      </c>
      <c r="V28" s="44">
        <f>N28/J28*100</f>
        <v>33.333333333333329</v>
      </c>
    </row>
    <row r="29" spans="1:22" s="6" customFormat="1" ht="30" customHeight="1">
      <c r="A29" s="82" t="s">
        <v>32</v>
      </c>
      <c r="B29" s="83"/>
      <c r="C29" s="84"/>
      <c r="D29" s="45">
        <v>320</v>
      </c>
      <c r="E29" s="45">
        <v>320</v>
      </c>
      <c r="F29" s="45">
        <v>314</v>
      </c>
      <c r="G29" s="45">
        <v>0</v>
      </c>
      <c r="H29" s="45">
        <v>0</v>
      </c>
      <c r="I29" s="45">
        <v>6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9">
        <v>0</v>
      </c>
      <c r="S29" s="50">
        <f t="shared" si="2"/>
        <v>0</v>
      </c>
      <c r="T29" s="49">
        <v>0</v>
      </c>
      <c r="U29" s="51">
        <f t="shared" si="4"/>
        <v>0</v>
      </c>
      <c r="V29" s="54">
        <v>0</v>
      </c>
    </row>
    <row r="30" spans="1:22" s="6" customFormat="1" ht="30" customHeight="1">
      <c r="A30" s="82" t="s">
        <v>33</v>
      </c>
      <c r="B30" s="83"/>
      <c r="C30" s="84"/>
      <c r="D30" s="45">
        <v>127</v>
      </c>
      <c r="E30" s="45">
        <v>127</v>
      </c>
      <c r="F30" s="45">
        <v>124</v>
      </c>
      <c r="G30" s="45">
        <v>1</v>
      </c>
      <c r="H30" s="45">
        <v>2</v>
      </c>
      <c r="I30" s="45">
        <v>0</v>
      </c>
      <c r="J30" s="45">
        <v>3</v>
      </c>
      <c r="K30" s="45">
        <v>3</v>
      </c>
      <c r="L30" s="45">
        <v>0</v>
      </c>
      <c r="M30" s="45">
        <v>0</v>
      </c>
      <c r="N30" s="45">
        <v>1</v>
      </c>
      <c r="O30" s="45">
        <v>0</v>
      </c>
      <c r="P30" s="45">
        <v>2</v>
      </c>
      <c r="Q30" s="45">
        <v>0</v>
      </c>
      <c r="R30" s="49">
        <v>0</v>
      </c>
      <c r="S30" s="50">
        <f t="shared" si="2"/>
        <v>2.3622047244094486</v>
      </c>
      <c r="T30" s="51">
        <f t="shared" si="3"/>
        <v>100</v>
      </c>
      <c r="U30" s="51">
        <f t="shared" si="4"/>
        <v>787.40157480314963</v>
      </c>
      <c r="V30" s="52">
        <f>N30/J30*100</f>
        <v>33.333333333333329</v>
      </c>
    </row>
    <row r="31" spans="1:22" s="6" customFormat="1" ht="30" customHeight="1">
      <c r="A31" s="82" t="s">
        <v>34</v>
      </c>
      <c r="B31" s="83"/>
      <c r="C31" s="84"/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9">
        <v>0</v>
      </c>
      <c r="S31" s="49">
        <v>0</v>
      </c>
      <c r="T31" s="49">
        <v>0</v>
      </c>
      <c r="U31" s="49">
        <v>0</v>
      </c>
      <c r="V31" s="54">
        <v>0</v>
      </c>
    </row>
    <row r="32" spans="1:22" s="6" customFormat="1" ht="30" customHeight="1">
      <c r="A32" s="82" t="s">
        <v>35</v>
      </c>
      <c r="B32" s="83"/>
      <c r="C32" s="84"/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9">
        <v>0</v>
      </c>
      <c r="S32" s="49">
        <v>0</v>
      </c>
      <c r="T32" s="49">
        <v>0</v>
      </c>
      <c r="U32" s="49">
        <v>0</v>
      </c>
      <c r="V32" s="54">
        <v>0</v>
      </c>
    </row>
    <row r="33" spans="1:23" s="6" customFormat="1" ht="30" customHeight="1">
      <c r="A33" s="82" t="s">
        <v>36</v>
      </c>
      <c r="B33" s="83"/>
      <c r="C33" s="84"/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9">
        <v>0</v>
      </c>
      <c r="S33" s="49">
        <v>0</v>
      </c>
      <c r="T33" s="49">
        <v>0</v>
      </c>
      <c r="U33" s="49">
        <v>0</v>
      </c>
      <c r="V33" s="54">
        <v>0</v>
      </c>
    </row>
    <row r="34" spans="1:23" s="6" customFormat="1" ht="30" customHeight="1">
      <c r="A34" s="82"/>
      <c r="B34" s="83"/>
      <c r="C34" s="8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9"/>
      <c r="S34" s="50"/>
      <c r="T34" s="51"/>
      <c r="U34" s="51"/>
      <c r="V34" s="52"/>
    </row>
    <row r="35" spans="1:23" s="6" customFormat="1" ht="30" customHeight="1">
      <c r="A35" s="85" t="s">
        <v>37</v>
      </c>
      <c r="B35" s="86"/>
      <c r="C35" s="87"/>
      <c r="D35" s="41">
        <f t="shared" ref="D35:V35" si="11">SUM(D36:D39)</f>
        <v>65</v>
      </c>
      <c r="E35" s="41">
        <f t="shared" si="11"/>
        <v>65</v>
      </c>
      <c r="F35" s="41">
        <f t="shared" si="11"/>
        <v>64</v>
      </c>
      <c r="G35" s="41">
        <f t="shared" si="11"/>
        <v>0</v>
      </c>
      <c r="H35" s="41">
        <f t="shared" si="11"/>
        <v>0</v>
      </c>
      <c r="I35" s="41">
        <f t="shared" si="11"/>
        <v>1</v>
      </c>
      <c r="J35" s="41">
        <f t="shared" si="11"/>
        <v>0</v>
      </c>
      <c r="K35" s="41">
        <f t="shared" si="11"/>
        <v>0</v>
      </c>
      <c r="L35" s="41">
        <f t="shared" si="11"/>
        <v>0</v>
      </c>
      <c r="M35" s="41">
        <f t="shared" si="11"/>
        <v>0</v>
      </c>
      <c r="N35" s="41">
        <f t="shared" si="11"/>
        <v>0</v>
      </c>
      <c r="O35" s="41">
        <f t="shared" si="11"/>
        <v>0</v>
      </c>
      <c r="P35" s="41">
        <f t="shared" si="11"/>
        <v>0</v>
      </c>
      <c r="Q35" s="41">
        <f t="shared" si="11"/>
        <v>0</v>
      </c>
      <c r="R35" s="41">
        <f t="shared" si="11"/>
        <v>0</v>
      </c>
      <c r="S35" s="41">
        <f t="shared" si="11"/>
        <v>0</v>
      </c>
      <c r="T35" s="41">
        <f t="shared" si="11"/>
        <v>0</v>
      </c>
      <c r="U35" s="41">
        <f t="shared" si="11"/>
        <v>0</v>
      </c>
      <c r="V35" s="55">
        <f t="shared" si="11"/>
        <v>0</v>
      </c>
    </row>
    <row r="36" spans="1:23" s="6" customFormat="1" ht="30" customHeight="1">
      <c r="A36" s="82" t="s">
        <v>38</v>
      </c>
      <c r="B36" s="83"/>
      <c r="C36" s="84"/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9">
        <v>0</v>
      </c>
      <c r="S36" s="49">
        <v>0</v>
      </c>
      <c r="T36" s="49">
        <v>0</v>
      </c>
      <c r="U36" s="49">
        <v>0</v>
      </c>
      <c r="V36" s="54">
        <v>0</v>
      </c>
    </row>
    <row r="37" spans="1:23" s="6" customFormat="1" ht="30" customHeight="1">
      <c r="A37" s="82" t="s">
        <v>39</v>
      </c>
      <c r="B37" s="83"/>
      <c r="C37" s="84"/>
      <c r="D37" s="45">
        <v>64</v>
      </c>
      <c r="E37" s="45">
        <v>64</v>
      </c>
      <c r="F37" s="45">
        <v>63</v>
      </c>
      <c r="G37" s="45">
        <v>0</v>
      </c>
      <c r="H37" s="45">
        <v>0</v>
      </c>
      <c r="I37" s="45">
        <v>1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9">
        <v>0</v>
      </c>
      <c r="S37" s="49">
        <v>0</v>
      </c>
      <c r="T37" s="49">
        <v>0</v>
      </c>
      <c r="U37" s="49">
        <v>0</v>
      </c>
      <c r="V37" s="54">
        <v>0</v>
      </c>
    </row>
    <row r="38" spans="1:23" s="6" customFormat="1" ht="30" customHeight="1">
      <c r="A38" s="82" t="s">
        <v>40</v>
      </c>
      <c r="B38" s="83"/>
      <c r="C38" s="8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9">
        <v>0</v>
      </c>
      <c r="S38" s="49">
        <v>0</v>
      </c>
      <c r="T38" s="49">
        <v>0</v>
      </c>
      <c r="U38" s="49">
        <v>0</v>
      </c>
      <c r="V38" s="54">
        <v>0</v>
      </c>
    </row>
    <row r="39" spans="1:23" s="6" customFormat="1" ht="30" customHeight="1">
      <c r="A39" s="82" t="s">
        <v>41</v>
      </c>
      <c r="B39" s="83"/>
      <c r="C39" s="84"/>
      <c r="D39" s="45">
        <v>1</v>
      </c>
      <c r="E39" s="45">
        <v>1</v>
      </c>
      <c r="F39" s="45">
        <v>1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9">
        <v>0</v>
      </c>
      <c r="S39" s="49">
        <v>0</v>
      </c>
      <c r="T39" s="49">
        <v>0</v>
      </c>
      <c r="U39" s="49">
        <v>0</v>
      </c>
      <c r="V39" s="54">
        <v>0</v>
      </c>
    </row>
    <row r="40" spans="1:23" s="9" customFormat="1" ht="30" customHeight="1">
      <c r="A40" s="16"/>
      <c r="B40" s="16"/>
      <c r="C40" s="16"/>
      <c r="E40" s="10" t="s">
        <v>87</v>
      </c>
    </row>
    <row r="41" spans="1:23" s="8" customFormat="1" ht="30" customHeight="1">
      <c r="A41" s="94" t="s">
        <v>90</v>
      </c>
      <c r="B41" s="94"/>
      <c r="C41" s="94"/>
      <c r="L41" s="11"/>
      <c r="S41" s="110" t="s">
        <v>77</v>
      </c>
      <c r="T41" s="111"/>
      <c r="U41" s="111"/>
      <c r="V41" s="111"/>
    </row>
    <row r="42" spans="1:23" s="16" customFormat="1" ht="54" customHeight="1">
      <c r="A42" s="105" t="s">
        <v>0</v>
      </c>
      <c r="B42" s="112"/>
      <c r="C42" s="113"/>
      <c r="D42" s="101" t="s">
        <v>1</v>
      </c>
      <c r="E42" s="118" t="s">
        <v>2</v>
      </c>
      <c r="F42" s="119"/>
      <c r="G42" s="119"/>
      <c r="H42" s="119"/>
      <c r="I42" s="120"/>
      <c r="J42" s="98" t="s">
        <v>82</v>
      </c>
      <c r="K42" s="98" t="s">
        <v>91</v>
      </c>
      <c r="L42" s="118" t="s">
        <v>3</v>
      </c>
      <c r="M42" s="119"/>
      <c r="N42" s="119"/>
      <c r="O42" s="119"/>
      <c r="P42" s="120"/>
      <c r="Q42" s="123" t="s">
        <v>79</v>
      </c>
      <c r="R42" s="123" t="s">
        <v>92</v>
      </c>
      <c r="S42" s="98" t="s">
        <v>4</v>
      </c>
      <c r="T42" s="98" t="s">
        <v>80</v>
      </c>
      <c r="U42" s="98" t="s">
        <v>81</v>
      </c>
      <c r="V42" s="98" t="s">
        <v>5</v>
      </c>
    </row>
    <row r="43" spans="1:23" s="16" customFormat="1" ht="54" customHeight="1">
      <c r="A43" s="106"/>
      <c r="B43" s="114"/>
      <c r="C43" s="115"/>
      <c r="D43" s="102"/>
      <c r="E43" s="101" t="s">
        <v>6</v>
      </c>
      <c r="F43" s="101" t="s">
        <v>7</v>
      </c>
      <c r="G43" s="101" t="s">
        <v>8</v>
      </c>
      <c r="H43" s="101" t="s">
        <v>9</v>
      </c>
      <c r="I43" s="101" t="s">
        <v>10</v>
      </c>
      <c r="J43" s="121"/>
      <c r="K43" s="121"/>
      <c r="L43" s="101" t="s">
        <v>11</v>
      </c>
      <c r="M43" s="104" t="s">
        <v>12</v>
      </c>
      <c r="N43" s="105" t="s">
        <v>13</v>
      </c>
      <c r="O43" s="27"/>
      <c r="P43" s="101" t="s">
        <v>14</v>
      </c>
      <c r="Q43" s="124"/>
      <c r="R43" s="124"/>
      <c r="S43" s="99"/>
      <c r="T43" s="99"/>
      <c r="U43" s="99"/>
      <c r="V43" s="99"/>
    </row>
    <row r="44" spans="1:23" s="16" customFormat="1" ht="54" customHeight="1">
      <c r="A44" s="106"/>
      <c r="B44" s="114"/>
      <c r="C44" s="115"/>
      <c r="D44" s="102"/>
      <c r="E44" s="102"/>
      <c r="F44" s="102"/>
      <c r="G44" s="102"/>
      <c r="H44" s="102"/>
      <c r="I44" s="102"/>
      <c r="J44" s="121"/>
      <c r="K44" s="121"/>
      <c r="L44" s="102"/>
      <c r="M44" s="102"/>
      <c r="N44" s="106"/>
      <c r="O44" s="108" t="s">
        <v>15</v>
      </c>
      <c r="P44" s="102"/>
      <c r="Q44" s="124"/>
      <c r="R44" s="124"/>
      <c r="S44" s="99"/>
      <c r="T44" s="99"/>
      <c r="U44" s="99"/>
      <c r="V44" s="99"/>
    </row>
    <row r="45" spans="1:23" s="16" customFormat="1" ht="54" customHeight="1">
      <c r="A45" s="107"/>
      <c r="B45" s="116"/>
      <c r="C45" s="117"/>
      <c r="D45" s="102"/>
      <c r="E45" s="102"/>
      <c r="F45" s="102"/>
      <c r="G45" s="102"/>
      <c r="H45" s="102"/>
      <c r="I45" s="102"/>
      <c r="J45" s="121"/>
      <c r="K45" s="121"/>
      <c r="L45" s="102"/>
      <c r="M45" s="102"/>
      <c r="N45" s="106"/>
      <c r="O45" s="126"/>
      <c r="P45" s="102"/>
      <c r="Q45" s="124"/>
      <c r="R45" s="124"/>
      <c r="S45" s="99"/>
      <c r="T45" s="99"/>
      <c r="U45" s="99"/>
      <c r="V45" s="99"/>
    </row>
    <row r="46" spans="1:23" s="6" customFormat="1" ht="30" customHeight="1">
      <c r="A46" s="91"/>
      <c r="B46" s="92"/>
      <c r="C46" s="93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8"/>
      <c r="T46" s="69"/>
      <c r="U46" s="69"/>
      <c r="V46" s="70"/>
    </row>
    <row r="47" spans="1:23" s="6" customFormat="1" ht="30" customHeight="1">
      <c r="A47" s="85" t="s">
        <v>42</v>
      </c>
      <c r="B47" s="86"/>
      <c r="C47" s="87"/>
      <c r="D47" s="71">
        <f t="shared" ref="D47:V47" si="12">SUM(D48)</f>
        <v>0</v>
      </c>
      <c r="E47" s="41">
        <f t="shared" si="12"/>
        <v>0</v>
      </c>
      <c r="F47" s="41">
        <f t="shared" si="12"/>
        <v>0</v>
      </c>
      <c r="G47" s="41">
        <f t="shared" si="12"/>
        <v>0</v>
      </c>
      <c r="H47" s="41">
        <f t="shared" si="12"/>
        <v>0</v>
      </c>
      <c r="I47" s="41">
        <f t="shared" si="12"/>
        <v>0</v>
      </c>
      <c r="J47" s="41">
        <f t="shared" si="12"/>
        <v>0</v>
      </c>
      <c r="K47" s="41">
        <f t="shared" si="12"/>
        <v>0</v>
      </c>
      <c r="L47" s="41">
        <f t="shared" si="12"/>
        <v>0</v>
      </c>
      <c r="M47" s="41">
        <f t="shared" si="12"/>
        <v>0</v>
      </c>
      <c r="N47" s="41">
        <f t="shared" si="12"/>
        <v>0</v>
      </c>
      <c r="O47" s="41">
        <f t="shared" si="12"/>
        <v>0</v>
      </c>
      <c r="P47" s="41">
        <f t="shared" si="12"/>
        <v>0</v>
      </c>
      <c r="Q47" s="41">
        <f t="shared" si="12"/>
        <v>0</v>
      </c>
      <c r="R47" s="41">
        <f t="shared" si="12"/>
        <v>0</v>
      </c>
      <c r="S47" s="41">
        <f t="shared" si="12"/>
        <v>0</v>
      </c>
      <c r="T47" s="41">
        <f t="shared" si="12"/>
        <v>0</v>
      </c>
      <c r="U47" s="41">
        <f t="shared" si="12"/>
        <v>0</v>
      </c>
      <c r="V47" s="55">
        <f t="shared" si="12"/>
        <v>0</v>
      </c>
    </row>
    <row r="48" spans="1:23" s="6" customFormat="1" ht="30" customHeight="1">
      <c r="A48" s="82" t="s">
        <v>43</v>
      </c>
      <c r="B48" s="83"/>
      <c r="C48" s="84"/>
      <c r="D48" s="72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9">
        <v>0</v>
      </c>
      <c r="S48" s="45">
        <v>0</v>
      </c>
      <c r="T48" s="45">
        <v>0</v>
      </c>
      <c r="U48" s="45">
        <v>0</v>
      </c>
      <c r="V48" s="54">
        <v>0</v>
      </c>
      <c r="W48" s="7"/>
    </row>
    <row r="49" spans="1:23" s="6" customFormat="1" ht="30" customHeight="1">
      <c r="A49" s="82"/>
      <c r="B49" s="83"/>
      <c r="C49" s="84"/>
      <c r="D49" s="72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6"/>
      <c r="T49" s="47"/>
      <c r="U49" s="47"/>
      <c r="V49" s="48"/>
    </row>
    <row r="50" spans="1:23" s="6" customFormat="1" ht="30" customHeight="1">
      <c r="A50" s="85" t="s">
        <v>44</v>
      </c>
      <c r="B50" s="86"/>
      <c r="C50" s="87"/>
      <c r="D50" s="71">
        <f t="shared" ref="D50:V50" si="13">SUM(D51:D52)</f>
        <v>0</v>
      </c>
      <c r="E50" s="41">
        <f t="shared" si="13"/>
        <v>0</v>
      </c>
      <c r="F50" s="41">
        <f t="shared" si="13"/>
        <v>0</v>
      </c>
      <c r="G50" s="41">
        <f t="shared" si="13"/>
        <v>0</v>
      </c>
      <c r="H50" s="41">
        <f t="shared" si="13"/>
        <v>0</v>
      </c>
      <c r="I50" s="41">
        <f t="shared" si="13"/>
        <v>0</v>
      </c>
      <c r="J50" s="41">
        <f t="shared" si="13"/>
        <v>0</v>
      </c>
      <c r="K50" s="41">
        <f t="shared" si="13"/>
        <v>0</v>
      </c>
      <c r="L50" s="41">
        <f t="shared" si="13"/>
        <v>0</v>
      </c>
      <c r="M50" s="41">
        <f t="shared" si="13"/>
        <v>0</v>
      </c>
      <c r="N50" s="41">
        <f t="shared" si="13"/>
        <v>0</v>
      </c>
      <c r="O50" s="41">
        <f t="shared" si="13"/>
        <v>0</v>
      </c>
      <c r="P50" s="41">
        <f t="shared" si="13"/>
        <v>0</v>
      </c>
      <c r="Q50" s="41">
        <f t="shared" si="13"/>
        <v>0</v>
      </c>
      <c r="R50" s="41">
        <f t="shared" si="13"/>
        <v>0</v>
      </c>
      <c r="S50" s="41">
        <f t="shared" si="13"/>
        <v>0</v>
      </c>
      <c r="T50" s="41">
        <f t="shared" si="13"/>
        <v>0</v>
      </c>
      <c r="U50" s="41">
        <f t="shared" si="13"/>
        <v>0</v>
      </c>
      <c r="V50" s="55">
        <f t="shared" si="13"/>
        <v>0</v>
      </c>
    </row>
    <row r="51" spans="1:23" s="6" customFormat="1" ht="30" customHeight="1">
      <c r="A51" s="82" t="s">
        <v>45</v>
      </c>
      <c r="B51" s="83"/>
      <c r="C51" s="84"/>
      <c r="D51" s="72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9">
        <v>0</v>
      </c>
      <c r="S51" s="45">
        <v>0</v>
      </c>
      <c r="T51" s="45">
        <v>0</v>
      </c>
      <c r="U51" s="45">
        <v>0</v>
      </c>
      <c r="V51" s="54">
        <v>0</v>
      </c>
    </row>
    <row r="52" spans="1:23" s="6" customFormat="1" ht="30" customHeight="1">
      <c r="A52" s="82" t="s">
        <v>46</v>
      </c>
      <c r="B52" s="83"/>
      <c r="C52" s="84"/>
      <c r="D52" s="72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9">
        <v>0</v>
      </c>
      <c r="S52" s="45">
        <v>0</v>
      </c>
      <c r="T52" s="45">
        <v>0</v>
      </c>
      <c r="U52" s="45">
        <v>0</v>
      </c>
      <c r="V52" s="54">
        <v>0</v>
      </c>
    </row>
    <row r="53" spans="1:23" s="6" customFormat="1" ht="30" customHeight="1">
      <c r="A53" s="82"/>
      <c r="B53" s="83"/>
      <c r="C53" s="84"/>
      <c r="D53" s="72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9"/>
      <c r="S53" s="50"/>
      <c r="T53" s="51"/>
      <c r="U53" s="51"/>
      <c r="V53" s="52"/>
    </row>
    <row r="54" spans="1:23" s="6" customFormat="1" ht="30" customHeight="1">
      <c r="A54" s="85" t="s">
        <v>47</v>
      </c>
      <c r="B54" s="86"/>
      <c r="C54" s="87"/>
      <c r="D54" s="71">
        <f t="shared" ref="D54:V54" si="14">SUM(D55:D56)</f>
        <v>12</v>
      </c>
      <c r="E54" s="41">
        <f t="shared" si="14"/>
        <v>12</v>
      </c>
      <c r="F54" s="41">
        <f t="shared" si="14"/>
        <v>10</v>
      </c>
      <c r="G54" s="41">
        <f t="shared" si="14"/>
        <v>1</v>
      </c>
      <c r="H54" s="41">
        <f t="shared" si="14"/>
        <v>0</v>
      </c>
      <c r="I54" s="41">
        <f t="shared" si="14"/>
        <v>1</v>
      </c>
      <c r="J54" s="41">
        <f t="shared" si="14"/>
        <v>0</v>
      </c>
      <c r="K54" s="41">
        <f t="shared" si="14"/>
        <v>0</v>
      </c>
      <c r="L54" s="41">
        <f t="shared" si="14"/>
        <v>0</v>
      </c>
      <c r="M54" s="41">
        <f t="shared" si="14"/>
        <v>0</v>
      </c>
      <c r="N54" s="41">
        <f t="shared" si="14"/>
        <v>0</v>
      </c>
      <c r="O54" s="41">
        <f t="shared" si="14"/>
        <v>0</v>
      </c>
      <c r="P54" s="41">
        <f t="shared" si="14"/>
        <v>0</v>
      </c>
      <c r="Q54" s="41">
        <f t="shared" si="14"/>
        <v>0</v>
      </c>
      <c r="R54" s="41">
        <f t="shared" si="14"/>
        <v>0</v>
      </c>
      <c r="S54" s="41">
        <f t="shared" si="14"/>
        <v>0</v>
      </c>
      <c r="T54" s="41">
        <f t="shared" si="14"/>
        <v>0</v>
      </c>
      <c r="U54" s="41">
        <f t="shared" si="14"/>
        <v>0</v>
      </c>
      <c r="V54" s="55">
        <f t="shared" si="14"/>
        <v>0</v>
      </c>
    </row>
    <row r="55" spans="1:23" s="6" customFormat="1" ht="30" customHeight="1">
      <c r="A55" s="82" t="s">
        <v>48</v>
      </c>
      <c r="B55" s="83"/>
      <c r="C55" s="84"/>
      <c r="D55" s="72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9">
        <v>0</v>
      </c>
      <c r="S55" s="45">
        <v>0</v>
      </c>
      <c r="T55" s="45">
        <v>0</v>
      </c>
      <c r="U55" s="45">
        <v>0</v>
      </c>
      <c r="V55" s="54">
        <v>0</v>
      </c>
    </row>
    <row r="56" spans="1:23" s="6" customFormat="1" ht="30" customHeight="1">
      <c r="A56" s="82" t="s">
        <v>49</v>
      </c>
      <c r="B56" s="83"/>
      <c r="C56" s="84"/>
      <c r="D56" s="72">
        <v>12</v>
      </c>
      <c r="E56" s="45">
        <v>12</v>
      </c>
      <c r="F56" s="45">
        <v>10</v>
      </c>
      <c r="G56" s="45">
        <v>1</v>
      </c>
      <c r="H56" s="45">
        <v>0</v>
      </c>
      <c r="I56" s="45">
        <v>1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0</v>
      </c>
      <c r="Q56" s="45">
        <v>0</v>
      </c>
      <c r="R56" s="49">
        <v>0</v>
      </c>
      <c r="S56" s="45">
        <v>0</v>
      </c>
      <c r="T56" s="45">
        <v>0</v>
      </c>
      <c r="U56" s="45">
        <v>0</v>
      </c>
      <c r="V56" s="54">
        <v>0</v>
      </c>
    </row>
    <row r="57" spans="1:23" s="6" customFormat="1" ht="30" customHeight="1">
      <c r="A57" s="82"/>
      <c r="B57" s="83"/>
      <c r="C57" s="84"/>
      <c r="D57" s="72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6"/>
      <c r="T57" s="47"/>
      <c r="U57" s="47"/>
      <c r="V57" s="48"/>
    </row>
    <row r="58" spans="1:23" s="6" customFormat="1" ht="30" customHeight="1">
      <c r="A58" s="85" t="s">
        <v>50</v>
      </c>
      <c r="B58" s="86"/>
      <c r="C58" s="87"/>
      <c r="D58" s="71">
        <f t="shared" ref="D58:R58" si="15">SUM(D59:D60)</f>
        <v>99</v>
      </c>
      <c r="E58" s="41">
        <f t="shared" si="15"/>
        <v>99</v>
      </c>
      <c r="F58" s="41">
        <f t="shared" si="15"/>
        <v>98</v>
      </c>
      <c r="G58" s="41">
        <f t="shared" si="15"/>
        <v>1</v>
      </c>
      <c r="H58" s="41">
        <f t="shared" si="15"/>
        <v>0</v>
      </c>
      <c r="I58" s="41">
        <f t="shared" si="15"/>
        <v>0</v>
      </c>
      <c r="J58" s="41">
        <f t="shared" si="15"/>
        <v>1</v>
      </c>
      <c r="K58" s="41">
        <f t="shared" si="15"/>
        <v>1</v>
      </c>
      <c r="L58" s="41">
        <f t="shared" si="15"/>
        <v>1</v>
      </c>
      <c r="M58" s="41">
        <f t="shared" si="15"/>
        <v>0</v>
      </c>
      <c r="N58" s="41">
        <f t="shared" si="15"/>
        <v>0</v>
      </c>
      <c r="O58" s="41">
        <f t="shared" si="15"/>
        <v>0</v>
      </c>
      <c r="P58" s="41">
        <f t="shared" si="15"/>
        <v>0</v>
      </c>
      <c r="Q58" s="41">
        <f t="shared" si="15"/>
        <v>0</v>
      </c>
      <c r="R58" s="41">
        <f t="shared" si="15"/>
        <v>0</v>
      </c>
      <c r="S58" s="42">
        <f t="shared" si="2"/>
        <v>1.0101010101010102</v>
      </c>
      <c r="T58" s="43">
        <f t="shared" si="3"/>
        <v>100</v>
      </c>
      <c r="U58" s="43">
        <f t="shared" si="4"/>
        <v>0</v>
      </c>
      <c r="V58" s="44">
        <f t="shared" ref="V58:V59" si="16">N58/J58%</f>
        <v>0</v>
      </c>
    </row>
    <row r="59" spans="1:23" s="6" customFormat="1" ht="30" customHeight="1">
      <c r="A59" s="82" t="s">
        <v>51</v>
      </c>
      <c r="B59" s="83"/>
      <c r="C59" s="84"/>
      <c r="D59" s="72">
        <v>99</v>
      </c>
      <c r="E59" s="45">
        <v>99</v>
      </c>
      <c r="F59" s="45">
        <v>98</v>
      </c>
      <c r="G59" s="45">
        <v>1</v>
      </c>
      <c r="H59" s="45">
        <v>0</v>
      </c>
      <c r="I59" s="45">
        <v>0</v>
      </c>
      <c r="J59" s="45">
        <v>1</v>
      </c>
      <c r="K59" s="45">
        <v>1</v>
      </c>
      <c r="L59" s="45">
        <v>1</v>
      </c>
      <c r="M59" s="45">
        <v>0</v>
      </c>
      <c r="N59" s="45">
        <v>0</v>
      </c>
      <c r="O59" s="45">
        <v>0</v>
      </c>
      <c r="P59" s="45">
        <v>0</v>
      </c>
      <c r="Q59" s="45">
        <v>0</v>
      </c>
      <c r="R59" s="49">
        <v>0</v>
      </c>
      <c r="S59" s="50">
        <f t="shared" si="2"/>
        <v>1.0101010101010102</v>
      </c>
      <c r="T59" s="51">
        <f t="shared" si="3"/>
        <v>100</v>
      </c>
      <c r="U59" s="51">
        <f t="shared" si="4"/>
        <v>0</v>
      </c>
      <c r="V59" s="52">
        <f t="shared" si="16"/>
        <v>0</v>
      </c>
      <c r="W59" s="7"/>
    </row>
    <row r="60" spans="1:23" s="6" customFormat="1" ht="30" customHeight="1">
      <c r="A60" s="82" t="s">
        <v>52</v>
      </c>
      <c r="B60" s="83"/>
      <c r="C60" s="84"/>
      <c r="D60" s="72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9">
        <v>0</v>
      </c>
      <c r="S60" s="45">
        <v>0</v>
      </c>
      <c r="T60" s="45">
        <v>0</v>
      </c>
      <c r="U60" s="45">
        <v>0</v>
      </c>
      <c r="V60" s="54">
        <v>0</v>
      </c>
      <c r="W60" s="7"/>
    </row>
    <row r="61" spans="1:23" s="6" customFormat="1" ht="30" customHeight="1">
      <c r="A61" s="82"/>
      <c r="B61" s="83"/>
      <c r="C61" s="84"/>
      <c r="D61" s="72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6"/>
      <c r="T61" s="47"/>
      <c r="U61" s="47"/>
      <c r="V61" s="48"/>
    </row>
    <row r="62" spans="1:23" s="6" customFormat="1" ht="30" customHeight="1">
      <c r="A62" s="85" t="s">
        <v>53</v>
      </c>
      <c r="B62" s="86"/>
      <c r="C62" s="87"/>
      <c r="D62" s="71">
        <f t="shared" ref="D62:V62" si="17">SUM(D63:D64)</f>
        <v>0</v>
      </c>
      <c r="E62" s="41">
        <f t="shared" si="17"/>
        <v>0</v>
      </c>
      <c r="F62" s="41">
        <f t="shared" si="17"/>
        <v>0</v>
      </c>
      <c r="G62" s="41">
        <f t="shared" si="17"/>
        <v>0</v>
      </c>
      <c r="H62" s="41">
        <f t="shared" si="17"/>
        <v>0</v>
      </c>
      <c r="I62" s="41">
        <f t="shared" si="17"/>
        <v>0</v>
      </c>
      <c r="J62" s="41">
        <f t="shared" si="17"/>
        <v>0</v>
      </c>
      <c r="K62" s="41">
        <f t="shared" si="17"/>
        <v>0</v>
      </c>
      <c r="L62" s="41">
        <f t="shared" si="17"/>
        <v>0</v>
      </c>
      <c r="M62" s="41">
        <f t="shared" si="17"/>
        <v>0</v>
      </c>
      <c r="N62" s="41">
        <f t="shared" si="17"/>
        <v>0</v>
      </c>
      <c r="O62" s="41">
        <f t="shared" si="17"/>
        <v>0</v>
      </c>
      <c r="P62" s="41">
        <f t="shared" si="17"/>
        <v>0</v>
      </c>
      <c r="Q62" s="41">
        <f t="shared" si="17"/>
        <v>0</v>
      </c>
      <c r="R62" s="41">
        <f t="shared" si="17"/>
        <v>0</v>
      </c>
      <c r="S62" s="41">
        <f t="shared" si="17"/>
        <v>0</v>
      </c>
      <c r="T62" s="41">
        <f t="shared" si="17"/>
        <v>0</v>
      </c>
      <c r="U62" s="41">
        <f t="shared" si="17"/>
        <v>0</v>
      </c>
      <c r="V62" s="55">
        <f t="shared" si="17"/>
        <v>0</v>
      </c>
    </row>
    <row r="63" spans="1:23" s="6" customFormat="1" ht="30" customHeight="1">
      <c r="A63" s="82" t="s">
        <v>54</v>
      </c>
      <c r="B63" s="83"/>
      <c r="C63" s="84"/>
      <c r="D63" s="72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45">
        <v>0</v>
      </c>
      <c r="R63" s="49">
        <v>0</v>
      </c>
      <c r="S63" s="45">
        <v>0</v>
      </c>
      <c r="T63" s="45">
        <v>0</v>
      </c>
      <c r="U63" s="45">
        <v>0</v>
      </c>
      <c r="V63" s="54">
        <v>0</v>
      </c>
    </row>
    <row r="64" spans="1:23" s="6" customFormat="1" ht="30" customHeight="1">
      <c r="A64" s="82" t="s">
        <v>55</v>
      </c>
      <c r="B64" s="83"/>
      <c r="C64" s="84"/>
      <c r="D64" s="72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9">
        <v>0</v>
      </c>
      <c r="S64" s="45">
        <v>0</v>
      </c>
      <c r="T64" s="45">
        <v>0</v>
      </c>
      <c r="U64" s="45">
        <v>0</v>
      </c>
      <c r="V64" s="54">
        <v>0</v>
      </c>
    </row>
    <row r="65" spans="1:22" s="6" customFormat="1" ht="30" customHeight="1">
      <c r="A65" s="82"/>
      <c r="B65" s="83"/>
      <c r="C65" s="84"/>
      <c r="D65" s="72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9"/>
      <c r="S65" s="50"/>
      <c r="T65" s="51"/>
      <c r="U65" s="51"/>
      <c r="V65" s="52"/>
    </row>
    <row r="66" spans="1:22" s="6" customFormat="1" ht="30" customHeight="1">
      <c r="A66" s="85" t="s">
        <v>56</v>
      </c>
      <c r="B66" s="86"/>
      <c r="C66" s="87"/>
      <c r="D66" s="71">
        <f t="shared" ref="D66:R66" si="18">SUM(D67)</f>
        <v>169</v>
      </c>
      <c r="E66" s="41">
        <f t="shared" si="18"/>
        <v>169</v>
      </c>
      <c r="F66" s="41">
        <f t="shared" si="18"/>
        <v>169</v>
      </c>
      <c r="G66" s="41">
        <f t="shared" si="18"/>
        <v>0</v>
      </c>
      <c r="H66" s="41">
        <f t="shared" si="18"/>
        <v>0</v>
      </c>
      <c r="I66" s="41">
        <f t="shared" si="18"/>
        <v>0</v>
      </c>
      <c r="J66" s="41">
        <f t="shared" si="18"/>
        <v>0</v>
      </c>
      <c r="K66" s="41">
        <f t="shared" si="18"/>
        <v>0</v>
      </c>
      <c r="L66" s="41">
        <f t="shared" si="18"/>
        <v>0</v>
      </c>
      <c r="M66" s="41">
        <f t="shared" si="18"/>
        <v>0</v>
      </c>
      <c r="N66" s="41">
        <f t="shared" si="18"/>
        <v>0</v>
      </c>
      <c r="O66" s="41">
        <f t="shared" si="18"/>
        <v>0</v>
      </c>
      <c r="P66" s="41">
        <f t="shared" si="18"/>
        <v>0</v>
      </c>
      <c r="Q66" s="41">
        <f t="shared" si="18"/>
        <v>0</v>
      </c>
      <c r="R66" s="41">
        <f t="shared" si="18"/>
        <v>0</v>
      </c>
      <c r="S66" s="42">
        <f t="shared" si="2"/>
        <v>0</v>
      </c>
      <c r="T66" s="42">
        <f t="shared" si="2"/>
        <v>0</v>
      </c>
      <c r="U66" s="43">
        <f t="shared" si="4"/>
        <v>0</v>
      </c>
      <c r="V66" s="44">
        <f t="shared" si="4"/>
        <v>0</v>
      </c>
    </row>
    <row r="67" spans="1:22" s="6" customFormat="1" ht="30" customHeight="1">
      <c r="A67" s="82" t="s">
        <v>57</v>
      </c>
      <c r="B67" s="83"/>
      <c r="C67" s="84"/>
      <c r="D67" s="72">
        <v>169</v>
      </c>
      <c r="E67" s="45">
        <v>169</v>
      </c>
      <c r="F67" s="45">
        <v>169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5">
        <v>0</v>
      </c>
      <c r="R67" s="49">
        <v>0</v>
      </c>
      <c r="S67" s="50">
        <f t="shared" si="2"/>
        <v>0</v>
      </c>
      <c r="T67" s="50">
        <f t="shared" si="2"/>
        <v>0</v>
      </c>
      <c r="U67" s="51">
        <f t="shared" si="4"/>
        <v>0</v>
      </c>
      <c r="V67" s="52">
        <f t="shared" si="4"/>
        <v>0</v>
      </c>
    </row>
    <row r="68" spans="1:22" s="6" customFormat="1" ht="30" customHeight="1">
      <c r="A68" s="82"/>
      <c r="B68" s="83"/>
      <c r="C68" s="84"/>
      <c r="D68" s="72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9"/>
      <c r="S68" s="50"/>
      <c r="T68" s="51"/>
      <c r="U68" s="51"/>
      <c r="V68" s="52"/>
    </row>
    <row r="69" spans="1:22" s="6" customFormat="1" ht="30" customHeight="1">
      <c r="A69" s="85" t="s">
        <v>58</v>
      </c>
      <c r="B69" s="86"/>
      <c r="C69" s="87"/>
      <c r="D69" s="71">
        <f t="shared" ref="D69:V69" si="19">SUM(D70)</f>
        <v>0</v>
      </c>
      <c r="E69" s="41">
        <f t="shared" si="19"/>
        <v>0</v>
      </c>
      <c r="F69" s="41">
        <f t="shared" si="19"/>
        <v>0</v>
      </c>
      <c r="G69" s="41">
        <f t="shared" si="19"/>
        <v>0</v>
      </c>
      <c r="H69" s="41">
        <f t="shared" si="19"/>
        <v>0</v>
      </c>
      <c r="I69" s="41">
        <f t="shared" si="19"/>
        <v>0</v>
      </c>
      <c r="J69" s="41">
        <f t="shared" si="19"/>
        <v>0</v>
      </c>
      <c r="K69" s="41">
        <f t="shared" si="19"/>
        <v>0</v>
      </c>
      <c r="L69" s="41">
        <f t="shared" si="19"/>
        <v>0</v>
      </c>
      <c r="M69" s="41">
        <f t="shared" si="19"/>
        <v>0</v>
      </c>
      <c r="N69" s="41">
        <f t="shared" si="19"/>
        <v>0</v>
      </c>
      <c r="O69" s="41">
        <f t="shared" si="19"/>
        <v>0</v>
      </c>
      <c r="P69" s="41">
        <f t="shared" si="19"/>
        <v>0</v>
      </c>
      <c r="Q69" s="41">
        <f t="shared" si="19"/>
        <v>0</v>
      </c>
      <c r="R69" s="41">
        <f t="shared" si="19"/>
        <v>0</v>
      </c>
      <c r="S69" s="41">
        <f t="shared" si="19"/>
        <v>0</v>
      </c>
      <c r="T69" s="41">
        <f t="shared" si="19"/>
        <v>0</v>
      </c>
      <c r="U69" s="41">
        <f t="shared" si="19"/>
        <v>0</v>
      </c>
      <c r="V69" s="55">
        <f t="shared" si="19"/>
        <v>0</v>
      </c>
    </row>
    <row r="70" spans="1:22" s="6" customFormat="1" ht="30" customHeight="1">
      <c r="A70" s="82" t="s">
        <v>59</v>
      </c>
      <c r="B70" s="83"/>
      <c r="C70" s="84"/>
      <c r="D70" s="72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9">
        <v>0</v>
      </c>
      <c r="S70" s="45">
        <v>0</v>
      </c>
      <c r="T70" s="45">
        <v>0</v>
      </c>
      <c r="U70" s="45">
        <v>0</v>
      </c>
      <c r="V70" s="54">
        <v>0</v>
      </c>
    </row>
    <row r="71" spans="1:22" s="6" customFormat="1" ht="30" customHeight="1">
      <c r="A71" s="82"/>
      <c r="B71" s="83"/>
      <c r="C71" s="84"/>
      <c r="D71" s="72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73"/>
    </row>
    <row r="72" spans="1:22" s="6" customFormat="1" ht="30" customHeight="1">
      <c r="A72" s="85" t="s">
        <v>60</v>
      </c>
      <c r="B72" s="86"/>
      <c r="C72" s="87"/>
      <c r="D72" s="71">
        <f t="shared" ref="D72:V72" si="20">SUM(D73)</f>
        <v>0</v>
      </c>
      <c r="E72" s="41">
        <f t="shared" si="20"/>
        <v>0</v>
      </c>
      <c r="F72" s="41">
        <f t="shared" si="20"/>
        <v>0</v>
      </c>
      <c r="G72" s="41">
        <f t="shared" si="20"/>
        <v>0</v>
      </c>
      <c r="H72" s="41">
        <f t="shared" si="20"/>
        <v>0</v>
      </c>
      <c r="I72" s="41">
        <f t="shared" si="20"/>
        <v>0</v>
      </c>
      <c r="J72" s="41">
        <f t="shared" si="20"/>
        <v>0</v>
      </c>
      <c r="K72" s="41">
        <f t="shared" si="20"/>
        <v>0</v>
      </c>
      <c r="L72" s="41">
        <f t="shared" si="20"/>
        <v>0</v>
      </c>
      <c r="M72" s="41">
        <f t="shared" si="20"/>
        <v>0</v>
      </c>
      <c r="N72" s="41">
        <f t="shared" si="20"/>
        <v>0</v>
      </c>
      <c r="O72" s="41">
        <f t="shared" si="20"/>
        <v>0</v>
      </c>
      <c r="P72" s="41">
        <f t="shared" si="20"/>
        <v>0</v>
      </c>
      <c r="Q72" s="41">
        <f t="shared" si="20"/>
        <v>0</v>
      </c>
      <c r="R72" s="41">
        <f t="shared" si="20"/>
        <v>0</v>
      </c>
      <c r="S72" s="41">
        <f t="shared" si="20"/>
        <v>0</v>
      </c>
      <c r="T72" s="41">
        <f t="shared" si="20"/>
        <v>0</v>
      </c>
      <c r="U72" s="41">
        <f t="shared" si="20"/>
        <v>0</v>
      </c>
      <c r="V72" s="55">
        <f t="shared" si="20"/>
        <v>0</v>
      </c>
    </row>
    <row r="73" spans="1:22" s="6" customFormat="1" ht="30" customHeight="1">
      <c r="A73" s="82" t="s">
        <v>60</v>
      </c>
      <c r="B73" s="83"/>
      <c r="C73" s="84"/>
      <c r="D73" s="72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9">
        <v>0</v>
      </c>
      <c r="R73" s="49">
        <v>0</v>
      </c>
      <c r="S73" s="45">
        <v>0</v>
      </c>
      <c r="T73" s="45">
        <v>0</v>
      </c>
      <c r="U73" s="49">
        <v>0</v>
      </c>
      <c r="V73" s="54">
        <v>0</v>
      </c>
    </row>
    <row r="74" spans="1:22" s="6" customFormat="1" ht="30" customHeight="1">
      <c r="A74" s="88"/>
      <c r="B74" s="89"/>
      <c r="C74" s="90"/>
      <c r="D74" s="74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80"/>
    </row>
    <row r="75" spans="1:22" s="6" customFormat="1" ht="30" customHeight="1">
      <c r="A75" s="17"/>
      <c r="B75" s="17"/>
      <c r="C75" s="17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9"/>
      <c r="R75" s="49"/>
      <c r="S75" s="45"/>
      <c r="T75" s="45"/>
      <c r="U75" s="49"/>
      <c r="V75" s="49"/>
    </row>
    <row r="76" spans="1:22" ht="20.100000000000001" customHeight="1">
      <c r="A76" s="81"/>
      <c r="B76" s="81"/>
      <c r="C76" s="8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3"/>
      <c r="R76" s="3"/>
      <c r="S76" s="5"/>
      <c r="T76" s="4"/>
      <c r="U76" s="4"/>
      <c r="V76" s="4"/>
    </row>
  </sheetData>
  <mergeCells count="111">
    <mergeCell ref="P43:P45"/>
    <mergeCell ref="O44:O45"/>
    <mergeCell ref="A2:C2"/>
    <mergeCell ref="H43:H45"/>
    <mergeCell ref="I43:I45"/>
    <mergeCell ref="L43:L45"/>
    <mergeCell ref="M43:M45"/>
    <mergeCell ref="N43:N45"/>
    <mergeCell ref="S41:V41"/>
    <mergeCell ref="A42:C45"/>
    <mergeCell ref="D42:D45"/>
    <mergeCell ref="E42:I42"/>
    <mergeCell ref="J42:J45"/>
    <mergeCell ref="K42:K45"/>
    <mergeCell ref="L42:P42"/>
    <mergeCell ref="Q42:Q45"/>
    <mergeCell ref="R42:R45"/>
    <mergeCell ref="S42:S45"/>
    <mergeCell ref="T42:T45"/>
    <mergeCell ref="U42:U45"/>
    <mergeCell ref="V42:V45"/>
    <mergeCell ref="E43:E45"/>
    <mergeCell ref="F43:F45"/>
    <mergeCell ref="G43:G45"/>
    <mergeCell ref="S2:V2"/>
    <mergeCell ref="A3:C6"/>
    <mergeCell ref="D3:D6"/>
    <mergeCell ref="E3:I3"/>
    <mergeCell ref="J3:J6"/>
    <mergeCell ref="K3:K6"/>
    <mergeCell ref="L3:P3"/>
    <mergeCell ref="Q3:Q6"/>
    <mergeCell ref="R3:R6"/>
    <mergeCell ref="A8:C8"/>
    <mergeCell ref="S3:S6"/>
    <mergeCell ref="T3:T6"/>
    <mergeCell ref="U3:U6"/>
    <mergeCell ref="V3:V6"/>
    <mergeCell ref="E4:E6"/>
    <mergeCell ref="F4:F6"/>
    <mergeCell ref="G4:G6"/>
    <mergeCell ref="H4:H6"/>
    <mergeCell ref="I4:I6"/>
    <mergeCell ref="L4:L6"/>
    <mergeCell ref="M4:M6"/>
    <mergeCell ref="N4:N6"/>
    <mergeCell ref="P4:P6"/>
    <mergeCell ref="O5:O6"/>
    <mergeCell ref="A7:C7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50:C50"/>
    <mergeCell ref="A33:C33"/>
    <mergeCell ref="A34:C34"/>
    <mergeCell ref="A35:C35"/>
    <mergeCell ref="A36:C36"/>
    <mergeCell ref="A37:C37"/>
    <mergeCell ref="A38:C38"/>
    <mergeCell ref="A39:C39"/>
    <mergeCell ref="A46:C46"/>
    <mergeCell ref="A47:C47"/>
    <mergeCell ref="A48:C48"/>
    <mergeCell ref="A49:C49"/>
    <mergeCell ref="A41:C41"/>
    <mergeCell ref="A62:C62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76:C76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</mergeCells>
  <phoneticPr fontId="3"/>
  <printOptions horizontalCentered="1"/>
  <pageMargins left="0.51181102362204722" right="0.43307086614173229" top="0.59055118110236227" bottom="0.98425196850393704" header="0.31496062992125984" footer="0.51181102362204722"/>
  <pageSetup paperSize="9" scale="40" pageOrder="overThenDown" orientation="landscape" r:id="rId1"/>
  <headerFooter alignWithMargins="0"/>
  <rowBreaks count="1" manualBreakCount="1">
    <brk id="39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1"/>
  <sheetViews>
    <sheetView view="pageBreakPreview" topLeftCell="E14" zoomScale="70" zoomScaleNormal="75" zoomScaleSheetLayoutView="70" workbookViewId="0">
      <selection activeCell="T19" sqref="T19"/>
    </sheetView>
  </sheetViews>
  <sheetFormatPr defaultColWidth="11.625" defaultRowHeight="20.100000000000001" customHeight="1"/>
  <cols>
    <col min="1" max="1" width="21.875" style="19" customWidth="1"/>
    <col min="2" max="2" width="12.5" style="19" customWidth="1"/>
    <col min="3" max="3" width="16" style="19" customWidth="1"/>
    <col min="4" max="5" width="16" style="1" customWidth="1"/>
    <col min="6" max="9" width="16.25" style="1" customWidth="1"/>
    <col min="10" max="16" width="13.375" style="1" customWidth="1"/>
    <col min="17" max="18" width="14.125" style="1" customWidth="1"/>
    <col min="19" max="19" width="15" style="1" customWidth="1"/>
    <col min="20" max="20" width="11.625" style="1" customWidth="1"/>
    <col min="21" max="16384" width="11.625" style="1"/>
  </cols>
  <sheetData>
    <row r="1" spans="1:22" s="9" customFormat="1" ht="30" customHeight="1">
      <c r="A1" s="16"/>
      <c r="B1" s="16"/>
      <c r="C1" s="18" t="s">
        <v>89</v>
      </c>
    </row>
    <row r="2" spans="1:22" s="8" customFormat="1" ht="30" customHeight="1">
      <c r="A2" s="20"/>
      <c r="B2" s="16"/>
      <c r="C2" s="16"/>
      <c r="J2" s="11"/>
      <c r="Q2" s="110" t="s">
        <v>77</v>
      </c>
      <c r="R2" s="111"/>
      <c r="S2" s="111"/>
      <c r="T2" s="111"/>
    </row>
    <row r="3" spans="1:22" s="16" customFormat="1" ht="59.25" customHeight="1">
      <c r="A3" s="101" t="s">
        <v>93</v>
      </c>
      <c r="B3" s="127" t="s">
        <v>1</v>
      </c>
      <c r="C3" s="118" t="s">
        <v>2</v>
      </c>
      <c r="D3" s="119"/>
      <c r="E3" s="119"/>
      <c r="F3" s="119"/>
      <c r="G3" s="120"/>
      <c r="H3" s="98" t="s">
        <v>82</v>
      </c>
      <c r="I3" s="98" t="s">
        <v>83</v>
      </c>
      <c r="J3" s="118" t="s">
        <v>3</v>
      </c>
      <c r="K3" s="119"/>
      <c r="L3" s="119"/>
      <c r="M3" s="119"/>
      <c r="N3" s="120"/>
      <c r="O3" s="123" t="s">
        <v>79</v>
      </c>
      <c r="P3" s="123" t="s">
        <v>78</v>
      </c>
      <c r="Q3" s="98" t="s">
        <v>4</v>
      </c>
      <c r="R3" s="98" t="s">
        <v>80</v>
      </c>
      <c r="S3" s="98" t="s">
        <v>81</v>
      </c>
      <c r="T3" s="98" t="s">
        <v>5</v>
      </c>
      <c r="U3" s="28"/>
    </row>
    <row r="4" spans="1:22" s="16" customFormat="1" ht="59.25" customHeight="1">
      <c r="A4" s="102"/>
      <c r="B4" s="121"/>
      <c r="C4" s="127" t="s">
        <v>6</v>
      </c>
      <c r="D4" s="127" t="s">
        <v>7</v>
      </c>
      <c r="E4" s="127" t="s">
        <v>8</v>
      </c>
      <c r="F4" s="127" t="s">
        <v>9</v>
      </c>
      <c r="G4" s="127" t="s">
        <v>10</v>
      </c>
      <c r="H4" s="121"/>
      <c r="I4" s="121"/>
      <c r="J4" s="127" t="s">
        <v>86</v>
      </c>
      <c r="K4" s="98" t="s">
        <v>84</v>
      </c>
      <c r="L4" s="128" t="s">
        <v>85</v>
      </c>
      <c r="M4" s="29"/>
      <c r="N4" s="127" t="s">
        <v>14</v>
      </c>
      <c r="O4" s="124"/>
      <c r="P4" s="124"/>
      <c r="Q4" s="99"/>
      <c r="R4" s="99"/>
      <c r="S4" s="99"/>
      <c r="T4" s="99"/>
      <c r="U4" s="28"/>
    </row>
    <row r="5" spans="1:22" s="16" customFormat="1" ht="59.25" customHeight="1">
      <c r="A5" s="102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9"/>
      <c r="M5" s="108" t="s">
        <v>15</v>
      </c>
      <c r="N5" s="121"/>
      <c r="O5" s="124"/>
      <c r="P5" s="124"/>
      <c r="Q5" s="99"/>
      <c r="R5" s="99"/>
      <c r="S5" s="99"/>
      <c r="T5" s="99"/>
      <c r="U5" s="28"/>
    </row>
    <row r="6" spans="1:22" s="16" customFormat="1" ht="59.25" customHeight="1">
      <c r="A6" s="103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30"/>
      <c r="M6" s="109"/>
      <c r="N6" s="122"/>
      <c r="O6" s="125"/>
      <c r="P6" s="125"/>
      <c r="Q6" s="100"/>
      <c r="R6" s="100"/>
      <c r="S6" s="100"/>
      <c r="T6" s="100"/>
      <c r="U6" s="28"/>
    </row>
    <row r="7" spans="1:22" s="6" customFormat="1" ht="13.5" customHeight="1">
      <c r="A7" s="16"/>
      <c r="B7" s="21"/>
      <c r="C7" s="2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7"/>
      <c r="R7" s="56"/>
      <c r="S7" s="56"/>
      <c r="T7" s="56"/>
      <c r="U7" s="39"/>
      <c r="V7" s="40"/>
    </row>
    <row r="8" spans="1:22" s="6" customFormat="1" ht="39" customHeight="1">
      <c r="A8" s="22" t="s">
        <v>61</v>
      </c>
      <c r="B8" s="13">
        <f>SUM([1]村上市:新潟市!E9)</f>
        <v>0</v>
      </c>
      <c r="C8" s="13">
        <f>SUM([1]村上市:新潟市!F9)</f>
        <v>0</v>
      </c>
      <c r="D8" s="13">
        <f>SUM([1]村上市:新潟市!G9)</f>
        <v>0</v>
      </c>
      <c r="E8" s="13">
        <f>SUM([1]村上市:新潟市!H9)</f>
        <v>0</v>
      </c>
      <c r="F8" s="13">
        <f>SUM([1]村上市:新潟市!I9)</f>
        <v>0</v>
      </c>
      <c r="G8" s="13">
        <f>SUM([1]村上市:新潟市!J9)</f>
        <v>0</v>
      </c>
      <c r="H8" s="13">
        <f>SUM([1]村上市:新潟市!K9)</f>
        <v>0</v>
      </c>
      <c r="I8" s="13">
        <f>SUM([1]村上市:新潟市!L9)</f>
        <v>0</v>
      </c>
      <c r="J8" s="13">
        <f>SUM([1]村上市:新潟市!M9)</f>
        <v>0</v>
      </c>
      <c r="K8" s="13">
        <f>SUM([1]村上市:新潟市!N9)</f>
        <v>0</v>
      </c>
      <c r="L8" s="13">
        <f>SUM([1]村上市:新潟市!O9)</f>
        <v>0</v>
      </c>
      <c r="M8" s="13">
        <f>SUM([1]村上市:新潟市!P9)</f>
        <v>0</v>
      </c>
      <c r="N8" s="13">
        <f>SUM([1]村上市:新潟市!Q9)</f>
        <v>0</v>
      </c>
      <c r="O8" s="13">
        <f>SUM([1]村上市:新潟市!R9)</f>
        <v>0</v>
      </c>
      <c r="P8" s="13">
        <f>SUM([1]村上市:新潟市!S9)</f>
        <v>0</v>
      </c>
      <c r="Q8" s="13">
        <f>SUM([1]村上市:新潟市!T9)</f>
        <v>0</v>
      </c>
      <c r="R8" s="13">
        <f>SUM([1]村上市:新潟市!U9)</f>
        <v>0</v>
      </c>
      <c r="S8" s="13">
        <f>SUM([1]村上市:新潟市!V9)</f>
        <v>0</v>
      </c>
      <c r="T8" s="13">
        <f>SUM([1]村上市:新潟市!W9)</f>
        <v>0</v>
      </c>
      <c r="U8" s="58"/>
      <c r="V8" s="59"/>
    </row>
    <row r="9" spans="1:22" s="6" customFormat="1" ht="13.5" customHeight="1">
      <c r="A9" s="16"/>
      <c r="B9" s="12"/>
      <c r="C9" s="12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1"/>
      <c r="R9" s="60"/>
      <c r="S9" s="60"/>
      <c r="T9" s="60"/>
      <c r="U9" s="58"/>
      <c r="V9" s="59"/>
    </row>
    <row r="10" spans="1:22" s="6" customFormat="1" ht="39" customHeight="1">
      <c r="A10" s="23" t="s">
        <v>62</v>
      </c>
      <c r="B10" s="13">
        <v>1</v>
      </c>
      <c r="C10" s="13">
        <v>1</v>
      </c>
      <c r="D10" s="13">
        <v>1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30">
        <v>0</v>
      </c>
      <c r="R10" s="31" t="s">
        <v>63</v>
      </c>
      <c r="S10" s="32">
        <v>0</v>
      </c>
      <c r="T10" s="32">
        <v>0</v>
      </c>
      <c r="U10" s="58"/>
      <c r="V10" s="59"/>
    </row>
    <row r="11" spans="1:22" s="6" customFormat="1" ht="39" customHeight="1">
      <c r="A11" s="23" t="s">
        <v>64</v>
      </c>
      <c r="B11" s="13">
        <v>8</v>
      </c>
      <c r="C11" s="13">
        <v>8</v>
      </c>
      <c r="D11" s="13">
        <v>8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30">
        <v>0</v>
      </c>
      <c r="R11" s="31" t="s">
        <v>63</v>
      </c>
      <c r="S11" s="32">
        <v>0</v>
      </c>
      <c r="T11" s="32">
        <v>0</v>
      </c>
      <c r="U11" s="58"/>
      <c r="V11" s="59"/>
    </row>
    <row r="12" spans="1:22" s="6" customFormat="1" ht="39" customHeight="1">
      <c r="A12" s="23" t="s">
        <v>65</v>
      </c>
      <c r="B12" s="13">
        <v>31</v>
      </c>
      <c r="C12" s="13">
        <v>31</v>
      </c>
      <c r="D12" s="13">
        <v>31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30">
        <v>0</v>
      </c>
      <c r="R12" s="31" t="s">
        <v>63</v>
      </c>
      <c r="S12" s="32">
        <v>0</v>
      </c>
      <c r="T12" s="32">
        <v>0</v>
      </c>
      <c r="U12" s="58"/>
      <c r="V12" s="59"/>
    </row>
    <row r="13" spans="1:22" s="6" customFormat="1" ht="39" customHeight="1">
      <c r="A13" s="23" t="s">
        <v>66</v>
      </c>
      <c r="B13" s="13">
        <v>43</v>
      </c>
      <c r="C13" s="13">
        <v>43</v>
      </c>
      <c r="D13" s="13">
        <v>42</v>
      </c>
      <c r="E13" s="13">
        <v>0</v>
      </c>
      <c r="F13" s="13">
        <v>0</v>
      </c>
      <c r="G13" s="13">
        <v>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30">
        <v>0</v>
      </c>
      <c r="R13" s="31" t="s">
        <v>63</v>
      </c>
      <c r="S13" s="32">
        <v>0</v>
      </c>
      <c r="T13" s="32">
        <v>0</v>
      </c>
      <c r="U13" s="58"/>
      <c r="V13" s="59"/>
    </row>
    <row r="14" spans="1:22" s="6" customFormat="1" ht="39" customHeight="1">
      <c r="A14" s="23" t="s">
        <v>67</v>
      </c>
      <c r="B14" s="13">
        <v>84</v>
      </c>
      <c r="C14" s="13">
        <v>84</v>
      </c>
      <c r="D14" s="13">
        <v>84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30">
        <v>0</v>
      </c>
      <c r="R14" s="31" t="s">
        <v>63</v>
      </c>
      <c r="S14" s="32">
        <v>0</v>
      </c>
      <c r="T14" s="32">
        <v>0</v>
      </c>
      <c r="U14" s="58"/>
      <c r="V14" s="59"/>
    </row>
    <row r="15" spans="1:22" s="6" customFormat="1" ht="39" customHeight="1">
      <c r="A15" s="23" t="s">
        <v>68</v>
      </c>
      <c r="B15" s="13">
        <v>123</v>
      </c>
      <c r="C15" s="13">
        <v>123</v>
      </c>
      <c r="D15" s="13">
        <v>122</v>
      </c>
      <c r="E15" s="13">
        <v>1</v>
      </c>
      <c r="F15" s="13">
        <v>0</v>
      </c>
      <c r="G15" s="13">
        <v>0</v>
      </c>
      <c r="H15" s="13">
        <v>1</v>
      </c>
      <c r="I15" s="13">
        <v>1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30">
        <v>0.81300813008130079</v>
      </c>
      <c r="R15" s="32">
        <v>100</v>
      </c>
      <c r="S15" s="32">
        <v>0</v>
      </c>
      <c r="T15" s="32">
        <v>0</v>
      </c>
      <c r="U15" s="58"/>
      <c r="V15" s="59"/>
    </row>
    <row r="16" spans="1:22" s="6" customFormat="1" ht="39" customHeight="1">
      <c r="A16" s="23" t="s">
        <v>69</v>
      </c>
      <c r="B16" s="13">
        <v>137</v>
      </c>
      <c r="C16" s="13">
        <v>137</v>
      </c>
      <c r="D16" s="13">
        <v>132</v>
      </c>
      <c r="E16" s="13">
        <v>1</v>
      </c>
      <c r="F16" s="13">
        <v>1</v>
      </c>
      <c r="G16" s="13">
        <v>3</v>
      </c>
      <c r="H16" s="13">
        <v>2</v>
      </c>
      <c r="I16" s="13">
        <v>2</v>
      </c>
      <c r="J16" s="13">
        <v>0</v>
      </c>
      <c r="K16" s="13">
        <v>0</v>
      </c>
      <c r="L16" s="13">
        <v>0</v>
      </c>
      <c r="M16" s="13">
        <v>0</v>
      </c>
      <c r="N16" s="13">
        <v>2</v>
      </c>
      <c r="O16" s="13">
        <v>0</v>
      </c>
      <c r="P16" s="13">
        <v>0</v>
      </c>
      <c r="Q16" s="30">
        <v>1.4598540145985401</v>
      </c>
      <c r="R16" s="32">
        <v>100</v>
      </c>
      <c r="S16" s="32">
        <v>0</v>
      </c>
      <c r="T16" s="32">
        <v>0</v>
      </c>
      <c r="U16" s="58"/>
      <c r="V16" s="59"/>
    </row>
    <row r="17" spans="1:22" s="6" customFormat="1" ht="39" customHeight="1">
      <c r="A17" s="24" t="s">
        <v>70</v>
      </c>
      <c r="B17" s="13">
        <v>99</v>
      </c>
      <c r="C17" s="13">
        <v>99</v>
      </c>
      <c r="D17" s="13">
        <v>99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30">
        <v>0</v>
      </c>
      <c r="R17" s="31" t="s">
        <v>63</v>
      </c>
      <c r="S17" s="32">
        <v>0</v>
      </c>
      <c r="T17" s="32">
        <v>0</v>
      </c>
      <c r="U17" s="58"/>
      <c r="V17" s="59"/>
    </row>
    <row r="18" spans="1:22" s="6" customFormat="1" ht="39" customHeight="1">
      <c r="A18" s="24" t="s">
        <v>71</v>
      </c>
      <c r="B18" s="13">
        <v>107</v>
      </c>
      <c r="C18" s="13">
        <v>107</v>
      </c>
      <c r="D18" s="13">
        <v>105</v>
      </c>
      <c r="E18" s="13">
        <v>0</v>
      </c>
      <c r="F18" s="13">
        <v>0</v>
      </c>
      <c r="G18" s="13">
        <v>2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30">
        <v>0</v>
      </c>
      <c r="R18" s="31" t="s">
        <v>63</v>
      </c>
      <c r="S18" s="32">
        <v>0</v>
      </c>
      <c r="T18" s="32">
        <v>0</v>
      </c>
      <c r="U18" s="58"/>
      <c r="V18" s="59"/>
    </row>
    <row r="19" spans="1:22" s="6" customFormat="1" ht="39" customHeight="1">
      <c r="A19" s="23" t="s">
        <v>72</v>
      </c>
      <c r="B19" s="13">
        <v>88</v>
      </c>
      <c r="C19" s="13">
        <v>88</v>
      </c>
      <c r="D19" s="13">
        <v>87</v>
      </c>
      <c r="E19" s="13">
        <v>0</v>
      </c>
      <c r="F19" s="13">
        <v>1</v>
      </c>
      <c r="G19" s="13">
        <v>0</v>
      </c>
      <c r="H19" s="13">
        <v>1</v>
      </c>
      <c r="I19" s="13">
        <v>1</v>
      </c>
      <c r="J19" s="13">
        <v>0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0</v>
      </c>
      <c r="Q19" s="30">
        <v>1.1363636363636365</v>
      </c>
      <c r="R19" s="32">
        <v>100</v>
      </c>
      <c r="S19" s="32">
        <v>1136.3636363636365</v>
      </c>
      <c r="T19" s="131">
        <f>1*100</f>
        <v>100</v>
      </c>
      <c r="U19" s="58"/>
      <c r="V19" s="59"/>
    </row>
    <row r="20" spans="1:22" s="6" customFormat="1" ht="39" customHeight="1">
      <c r="A20" s="24" t="s">
        <v>73</v>
      </c>
      <c r="B20" s="13">
        <v>45</v>
      </c>
      <c r="C20" s="13">
        <v>45</v>
      </c>
      <c r="D20" s="13">
        <v>43</v>
      </c>
      <c r="E20" s="13">
        <v>1</v>
      </c>
      <c r="F20" s="13">
        <v>0</v>
      </c>
      <c r="G20" s="13">
        <v>1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30">
        <v>0</v>
      </c>
      <c r="R20" s="31" t="s">
        <v>63</v>
      </c>
      <c r="S20" s="32">
        <v>0</v>
      </c>
      <c r="T20" s="32">
        <v>0</v>
      </c>
      <c r="U20" s="58"/>
      <c r="V20" s="59"/>
    </row>
    <row r="21" spans="1:22" s="6" customFormat="1" ht="39" customHeight="1">
      <c r="A21" s="23" t="s">
        <v>74</v>
      </c>
      <c r="B21" s="13">
        <v>20</v>
      </c>
      <c r="C21" s="13">
        <v>20</v>
      </c>
      <c r="D21" s="13">
        <v>19</v>
      </c>
      <c r="E21" s="13">
        <v>0</v>
      </c>
      <c r="F21" s="13">
        <v>0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30">
        <v>0</v>
      </c>
      <c r="R21" s="31" t="s">
        <v>63</v>
      </c>
      <c r="S21" s="32">
        <v>0</v>
      </c>
      <c r="T21" s="32">
        <v>0</v>
      </c>
      <c r="U21" s="58"/>
      <c r="V21" s="59"/>
    </row>
    <row r="22" spans="1:22" s="6" customFormat="1" ht="39" customHeight="1" thickBot="1">
      <c r="A22" s="25" t="s">
        <v>75</v>
      </c>
      <c r="B22" s="14">
        <v>6</v>
      </c>
      <c r="C22" s="14">
        <v>6</v>
      </c>
      <c r="D22" s="14">
        <v>6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33">
        <v>0</v>
      </c>
      <c r="R22" s="34" t="s">
        <v>63</v>
      </c>
      <c r="S22" s="35">
        <v>0</v>
      </c>
      <c r="T22" s="35">
        <v>0</v>
      </c>
      <c r="U22" s="58"/>
      <c r="V22" s="59"/>
    </row>
    <row r="23" spans="1:22" s="6" customFormat="1" ht="39" customHeight="1" thickTop="1">
      <c r="A23" s="24" t="s">
        <v>76</v>
      </c>
      <c r="B23" s="15">
        <v>792</v>
      </c>
      <c r="C23" s="15">
        <v>792</v>
      </c>
      <c r="D23" s="15">
        <v>779</v>
      </c>
      <c r="E23" s="15">
        <v>3</v>
      </c>
      <c r="F23" s="15">
        <v>2</v>
      </c>
      <c r="G23" s="15">
        <v>8</v>
      </c>
      <c r="H23" s="15">
        <v>4</v>
      </c>
      <c r="I23" s="15">
        <v>4</v>
      </c>
      <c r="J23" s="15">
        <v>1</v>
      </c>
      <c r="K23" s="15">
        <v>0</v>
      </c>
      <c r="L23" s="15">
        <v>1</v>
      </c>
      <c r="M23" s="15">
        <v>0</v>
      </c>
      <c r="N23" s="15">
        <v>2</v>
      </c>
      <c r="O23" s="15">
        <v>0</v>
      </c>
      <c r="P23" s="15">
        <v>0</v>
      </c>
      <c r="Q23" s="36">
        <v>0.50505050505050508</v>
      </c>
      <c r="R23" s="37">
        <v>100</v>
      </c>
      <c r="S23" s="38">
        <v>126.26262626262627</v>
      </c>
      <c r="T23" s="38">
        <f>0.25*100</f>
        <v>25</v>
      </c>
      <c r="U23" s="58"/>
      <c r="V23" s="59"/>
    </row>
    <row r="24" spans="1:22" s="6" customFormat="1" ht="11.25" customHeight="1">
      <c r="A24" s="16"/>
      <c r="B24" s="26"/>
      <c r="C24" s="26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58"/>
      <c r="R24" s="58"/>
      <c r="S24" s="58"/>
      <c r="T24" s="58"/>
      <c r="U24" s="58"/>
      <c r="V24" s="59"/>
    </row>
    <row r="25" spans="1:22" ht="20.100000000000001" customHeight="1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5"/>
    </row>
    <row r="26" spans="1:22" ht="20.100000000000001" customHeight="1"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5"/>
    </row>
    <row r="27" spans="1:22" ht="20.100000000000001" customHeight="1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5"/>
    </row>
    <row r="28" spans="1:22" ht="20.100000000000001" customHeight="1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5"/>
    </row>
    <row r="29" spans="1:22" ht="20.100000000000001" customHeight="1"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5"/>
    </row>
    <row r="30" spans="1:22" ht="20.100000000000001" customHeight="1"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5"/>
    </row>
    <row r="31" spans="1:22" ht="20.100000000000001" customHeight="1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5"/>
    </row>
    <row r="32" spans="1:22" ht="20.100000000000001" customHeight="1"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5"/>
    </row>
    <row r="33" spans="4:22" ht="20.100000000000001" customHeight="1"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5"/>
    </row>
    <row r="34" spans="4:22" ht="20.100000000000001" customHeight="1">
      <c r="D34" s="76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5"/>
    </row>
    <row r="35" spans="4:22" ht="20.100000000000001" customHeight="1">
      <c r="D35" s="76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5"/>
    </row>
    <row r="36" spans="4:22" ht="20.100000000000001" customHeight="1">
      <c r="D36" s="76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5"/>
    </row>
    <row r="37" spans="4:22" ht="20.100000000000001" customHeight="1">
      <c r="D37" s="76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5"/>
    </row>
    <row r="38" spans="4:22" ht="20.100000000000001" customHeight="1">
      <c r="D38" s="76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5"/>
    </row>
    <row r="39" spans="4:22" ht="20.100000000000001" customHeight="1">
      <c r="D39" s="76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5"/>
    </row>
    <row r="40" spans="4:22" ht="20.100000000000001" customHeight="1">
      <c r="D40" s="76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5"/>
    </row>
    <row r="41" spans="4:22" ht="20.100000000000001" customHeight="1">
      <c r="D41" s="76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5"/>
    </row>
    <row r="42" spans="4:22" ht="20.100000000000001" customHeight="1">
      <c r="D42" s="76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5"/>
    </row>
    <row r="43" spans="4:22" ht="20.100000000000001" customHeight="1">
      <c r="D43" s="76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5"/>
    </row>
    <row r="44" spans="4:22" ht="20.100000000000001" customHeight="1">
      <c r="D44" s="76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5"/>
    </row>
    <row r="45" spans="4:22" ht="20.100000000000001" customHeight="1">
      <c r="D45" s="76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5"/>
    </row>
    <row r="46" spans="4:22" ht="20.100000000000001" customHeight="1">
      <c r="D46" s="76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5"/>
    </row>
    <row r="47" spans="4:22" ht="20.100000000000001" customHeight="1">
      <c r="D47" s="76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5"/>
    </row>
    <row r="48" spans="4:22" ht="20.100000000000001" customHeight="1">
      <c r="D48" s="76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5"/>
    </row>
    <row r="49" spans="4:22" ht="20.100000000000001" customHeight="1">
      <c r="D49" s="76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5"/>
    </row>
    <row r="50" spans="4:22" ht="20.100000000000001" customHeight="1">
      <c r="D50" s="76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5"/>
    </row>
    <row r="51" spans="4:22" ht="20.100000000000001" customHeight="1"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9"/>
    </row>
  </sheetData>
  <mergeCells count="23">
    <mergeCell ref="A3:A6"/>
    <mergeCell ref="Q2:T2"/>
    <mergeCell ref="B3:B6"/>
    <mergeCell ref="C3:G3"/>
    <mergeCell ref="H3:H6"/>
    <mergeCell ref="I3:I6"/>
    <mergeCell ref="J3:N3"/>
    <mergeCell ref="O3:O6"/>
    <mergeCell ref="P3:P6"/>
    <mergeCell ref="Q3:Q6"/>
    <mergeCell ref="T3:T6"/>
    <mergeCell ref="C4:C6"/>
    <mergeCell ref="D4:D6"/>
    <mergeCell ref="E4:E6"/>
    <mergeCell ref="F4:F6"/>
    <mergeCell ref="G4:G6"/>
    <mergeCell ref="R3:R6"/>
    <mergeCell ref="S3:S6"/>
    <mergeCell ref="J4:J6"/>
    <mergeCell ref="K4:K6"/>
    <mergeCell ref="L4:L6"/>
    <mergeCell ref="N4:N6"/>
    <mergeCell ref="M5:M6"/>
  </mergeCells>
  <phoneticPr fontId="6"/>
  <printOptions horizontalCentered="1"/>
  <pageMargins left="0.51181102362204722" right="0.43307086614173229" top="0.59055118110236227" bottom="0.98425196850393704" header="0.31496062992125984" footer="0.51181102362204722"/>
  <pageSetup paperSize="9" scale="35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</vt:lpstr>
      <vt:lpstr>年齢階級別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2015-12-21T12:08:12Z</cp:lastPrinted>
  <dcterms:created xsi:type="dcterms:W3CDTF">2015-12-18T13:43:07Z</dcterms:created>
  <dcterms:modified xsi:type="dcterms:W3CDTF">2016-05-19T13:18:09Z</dcterms:modified>
</cp:coreProperties>
</file>