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市町村別" sheetId="1" r:id="rId1"/>
    <sheet name="年齢階級別" sheetId="2" r:id="rId2"/>
    <sheet name="検診方法別" sheetId="3" r:id="rId3"/>
  </sheets>
  <definedNames>
    <definedName name="_xlnm.Print_Area" localSheetId="2">検診方法別!$A$1:$AA$41</definedName>
    <definedName name="_xlnm.Print_Area" localSheetId="0">市町村別!$A$1:$AC$78</definedName>
    <definedName name="_xlnm.Print_Area" localSheetId="1">年齢階級別!$A$1:$AD$105</definedName>
    <definedName name="_xlnm.Print_Titles" localSheetId="2">検診方法別!$A:$B</definedName>
    <definedName name="_xlnm.Print_Titles" localSheetId="0">市町村別!$A:$B</definedName>
    <definedName name="_xlnm.Print_Titles" localSheetId="1">年齢階級別!$A:$C</definedName>
  </definedNames>
  <calcPr calcId="145621"/>
</workbook>
</file>

<file path=xl/calcChain.xml><?xml version="1.0" encoding="utf-8"?>
<calcChain xmlns="http://schemas.openxmlformats.org/spreadsheetml/2006/main">
  <c r="AD104" i="2" l="1"/>
  <c r="AC104" i="2"/>
  <c r="AB104" i="2"/>
  <c r="AA104" i="2"/>
  <c r="Z104" i="2"/>
  <c r="AD103" i="2"/>
  <c r="AC103" i="2"/>
  <c r="AB103" i="2"/>
  <c r="AA103" i="2"/>
  <c r="Z103" i="2"/>
  <c r="AD102" i="2"/>
  <c r="AC102" i="2"/>
  <c r="AB102" i="2"/>
  <c r="AA102" i="2"/>
  <c r="Z102" i="2"/>
  <c r="AD101" i="2"/>
  <c r="AC101" i="2"/>
  <c r="AB101" i="2"/>
  <c r="AA101" i="2"/>
  <c r="Z101" i="2"/>
  <c r="AD100" i="2"/>
  <c r="AC100" i="2"/>
  <c r="AB100" i="2"/>
  <c r="AA100" i="2"/>
  <c r="Z100" i="2"/>
  <c r="AD99" i="2"/>
  <c r="AC99" i="2"/>
  <c r="AB99" i="2"/>
  <c r="AA99" i="2"/>
  <c r="Z99" i="2"/>
  <c r="AD98" i="2"/>
  <c r="AC98" i="2"/>
  <c r="AB98" i="2"/>
  <c r="AA98" i="2"/>
  <c r="Z98" i="2"/>
  <c r="AD97" i="2"/>
  <c r="AC97" i="2"/>
  <c r="AB97" i="2"/>
  <c r="AA97" i="2"/>
  <c r="Z97" i="2"/>
  <c r="AD96" i="2"/>
  <c r="AC96" i="2"/>
  <c r="AB96" i="2"/>
  <c r="AA96" i="2"/>
  <c r="Z96" i="2"/>
  <c r="AD95" i="2"/>
  <c r="AB95" i="2"/>
  <c r="AA95" i="2"/>
  <c r="Z95" i="2"/>
  <c r="AD94" i="2"/>
  <c r="AB94" i="2"/>
  <c r="AA94" i="2"/>
  <c r="Z94" i="2"/>
  <c r="AD93" i="2"/>
  <c r="AC93" i="2"/>
  <c r="AB93" i="2"/>
  <c r="AA93" i="2"/>
  <c r="Z93" i="2"/>
  <c r="AD92" i="2"/>
  <c r="AC92" i="2"/>
  <c r="AB92" i="2"/>
  <c r="AA92" i="2"/>
  <c r="Z92" i="2"/>
  <c r="AD91" i="2"/>
  <c r="AC91" i="2"/>
  <c r="AB91" i="2"/>
  <c r="AA91" i="2"/>
  <c r="Z91" i="2"/>
  <c r="AD90" i="2"/>
  <c r="AC90" i="2"/>
  <c r="AB90" i="2"/>
  <c r="AA90" i="2"/>
  <c r="Z90" i="2"/>
  <c r="AD89" i="2"/>
  <c r="AC89" i="2"/>
  <c r="AB89" i="2"/>
  <c r="AA89" i="2"/>
  <c r="Z89" i="2"/>
  <c r="AD88" i="2"/>
  <c r="AC88" i="2"/>
  <c r="AB88" i="2"/>
  <c r="AA88" i="2"/>
  <c r="Z88" i="2"/>
  <c r="AD87" i="2"/>
  <c r="AC87" i="2"/>
  <c r="AB87" i="2"/>
  <c r="AA87" i="2"/>
  <c r="Z87" i="2"/>
  <c r="AD86" i="2"/>
  <c r="AC86" i="2"/>
  <c r="AB86" i="2"/>
  <c r="AA86" i="2"/>
  <c r="Z86" i="2"/>
  <c r="AD85" i="2"/>
  <c r="AB85" i="2"/>
  <c r="AA85" i="2"/>
  <c r="Z85" i="2"/>
  <c r="AD84" i="2"/>
  <c r="AB84" i="2"/>
  <c r="AA84" i="2"/>
  <c r="Z84" i="2"/>
  <c r="AD82" i="2"/>
  <c r="AB82" i="2"/>
  <c r="AA82" i="2"/>
  <c r="Z82" i="2"/>
  <c r="AD81" i="2"/>
  <c r="AB81" i="2"/>
  <c r="AA81" i="2"/>
  <c r="Z81" i="2"/>
  <c r="AD80" i="2"/>
  <c r="AB80" i="2"/>
  <c r="AA80" i="2"/>
  <c r="Z80" i="2"/>
  <c r="AD69" i="2"/>
  <c r="AC69" i="2"/>
  <c r="AB69" i="2"/>
  <c r="AA69" i="2"/>
  <c r="Z69" i="2"/>
  <c r="AD68" i="2"/>
  <c r="AC68" i="2"/>
  <c r="AB68" i="2"/>
  <c r="AA68" i="2"/>
  <c r="Z68" i="2"/>
  <c r="AD67" i="2"/>
  <c r="AC67" i="2"/>
  <c r="AB67" i="2"/>
  <c r="AA67" i="2"/>
  <c r="Z67" i="2"/>
  <c r="AD66" i="2"/>
  <c r="AC66" i="2"/>
  <c r="AB66" i="2"/>
  <c r="AA66" i="2"/>
  <c r="Z66" i="2"/>
  <c r="AD65" i="2"/>
  <c r="AC65" i="2"/>
  <c r="AB65" i="2"/>
  <c r="AA65" i="2"/>
  <c r="Z65" i="2"/>
  <c r="AD64" i="2"/>
  <c r="AC64" i="2"/>
  <c r="AB64" i="2"/>
  <c r="AA64" i="2"/>
  <c r="Z64" i="2"/>
  <c r="AD63" i="2"/>
  <c r="AC63" i="2"/>
  <c r="AB63" i="2"/>
  <c r="AA63" i="2"/>
  <c r="Z63" i="2"/>
  <c r="AD62" i="2"/>
  <c r="AC62" i="2"/>
  <c r="AB62" i="2"/>
  <c r="AA62" i="2"/>
  <c r="Z62" i="2"/>
  <c r="AD61" i="2"/>
  <c r="AC61" i="2"/>
  <c r="AB61" i="2"/>
  <c r="AA61" i="2"/>
  <c r="Z61" i="2"/>
  <c r="AD60" i="2"/>
  <c r="AC60" i="2"/>
  <c r="AB60" i="2"/>
  <c r="AA60" i="2"/>
  <c r="Z60" i="2"/>
  <c r="AD59" i="2"/>
  <c r="AB59" i="2"/>
  <c r="AA59" i="2"/>
  <c r="Z59" i="2"/>
  <c r="AD58" i="2"/>
  <c r="AC58" i="2"/>
  <c r="AB58" i="2"/>
  <c r="AA58" i="2"/>
  <c r="Z58" i="2"/>
  <c r="AD57" i="2"/>
  <c r="AC57" i="2"/>
  <c r="AB57" i="2"/>
  <c r="AA57" i="2"/>
  <c r="Z57" i="2"/>
  <c r="AD56" i="2"/>
  <c r="AC56" i="2"/>
  <c r="AB56" i="2"/>
  <c r="AA56" i="2"/>
  <c r="Z56" i="2"/>
  <c r="AD55" i="2"/>
  <c r="AC55" i="2"/>
  <c r="AB55" i="2"/>
  <c r="AA55" i="2"/>
  <c r="Z55" i="2"/>
  <c r="AD54" i="2"/>
  <c r="AC54" i="2"/>
  <c r="AB54" i="2"/>
  <c r="AA54" i="2"/>
  <c r="Z54" i="2"/>
  <c r="AD53" i="2"/>
  <c r="AC53" i="2"/>
  <c r="AB53" i="2"/>
  <c r="AA53" i="2"/>
  <c r="Z53" i="2"/>
  <c r="AD52" i="2"/>
  <c r="AC52" i="2"/>
  <c r="AB52" i="2"/>
  <c r="AA52" i="2"/>
  <c r="Z52" i="2"/>
  <c r="AD51" i="2"/>
  <c r="AC51" i="2"/>
  <c r="AB51" i="2"/>
  <c r="AA51" i="2"/>
  <c r="Z51" i="2"/>
  <c r="AD50" i="2"/>
  <c r="AB50" i="2"/>
  <c r="AA50" i="2"/>
  <c r="Z50" i="2"/>
  <c r="AD49" i="2"/>
  <c r="AB49" i="2"/>
  <c r="AA49" i="2"/>
  <c r="Z49" i="2"/>
  <c r="AD47" i="2"/>
  <c r="AB47" i="2"/>
  <c r="AA47" i="2"/>
  <c r="Z47" i="2"/>
  <c r="AD46" i="2"/>
  <c r="AB46" i="2"/>
  <c r="AA46" i="2"/>
  <c r="Z46" i="2"/>
  <c r="AD45" i="2"/>
  <c r="AB45" i="2"/>
  <c r="AA45" i="2"/>
  <c r="Z45" i="2"/>
  <c r="AD34" i="2"/>
  <c r="AC34" i="2"/>
  <c r="AB34" i="2"/>
  <c r="AA34" i="2"/>
  <c r="Z34" i="2"/>
  <c r="Y34" i="2"/>
  <c r="AD33" i="2"/>
  <c r="AC33" i="2"/>
  <c r="AB33" i="2"/>
  <c r="AA33" i="2"/>
  <c r="Z33" i="2"/>
  <c r="Y33" i="2"/>
  <c r="AD32" i="2"/>
  <c r="AC32" i="2"/>
  <c r="AB32" i="2"/>
  <c r="AA32" i="2"/>
  <c r="Z32" i="2"/>
  <c r="Y32" i="2"/>
  <c r="AD31" i="2"/>
  <c r="AC31" i="2"/>
  <c r="AB31" i="2"/>
  <c r="AA31" i="2"/>
  <c r="Z31" i="2"/>
  <c r="Y31" i="2"/>
  <c r="AD30" i="2"/>
  <c r="AC30" i="2"/>
  <c r="AB30" i="2"/>
  <c r="AA30" i="2"/>
  <c r="Z30" i="2"/>
  <c r="Y30" i="2"/>
  <c r="AD29" i="2"/>
  <c r="AC29" i="2"/>
  <c r="AB29" i="2"/>
  <c r="AA29" i="2"/>
  <c r="Z29" i="2"/>
  <c r="Y29" i="2"/>
  <c r="AD28" i="2"/>
  <c r="AC28" i="2"/>
  <c r="AB28" i="2"/>
  <c r="AA28" i="2"/>
  <c r="Z28" i="2"/>
  <c r="Y28" i="2"/>
  <c r="AD27" i="2"/>
  <c r="AC27" i="2"/>
  <c r="AB27" i="2"/>
  <c r="AA27" i="2"/>
  <c r="Z27" i="2"/>
  <c r="Y27" i="2"/>
  <c r="AD26" i="2"/>
  <c r="AC26" i="2"/>
  <c r="AB26" i="2"/>
  <c r="AA26" i="2"/>
  <c r="Z26" i="2"/>
  <c r="Y26" i="2"/>
  <c r="AD25" i="2"/>
  <c r="AC25" i="2"/>
  <c r="AB25" i="2"/>
  <c r="AA25" i="2"/>
  <c r="Z25" i="2"/>
  <c r="Y25" i="2"/>
  <c r="AD24" i="2"/>
  <c r="AB24" i="2"/>
  <c r="AA24" i="2"/>
  <c r="Z24" i="2"/>
  <c r="Y24" i="2"/>
  <c r="AD23" i="2"/>
  <c r="AC23" i="2"/>
  <c r="AB23" i="2"/>
  <c r="AA23" i="2"/>
  <c r="Z23" i="2"/>
  <c r="Y23" i="2"/>
  <c r="AD22" i="2"/>
  <c r="AC22" i="2"/>
  <c r="AB22" i="2"/>
  <c r="AA22" i="2"/>
  <c r="Z22" i="2"/>
  <c r="Y22" i="2"/>
  <c r="AD21" i="2"/>
  <c r="AC21" i="2"/>
  <c r="AB21" i="2"/>
  <c r="AA21" i="2"/>
  <c r="Z21" i="2"/>
  <c r="Y21" i="2"/>
  <c r="AD20" i="2"/>
  <c r="AC20" i="2"/>
  <c r="AB20" i="2"/>
  <c r="AA20" i="2"/>
  <c r="Z20" i="2"/>
  <c r="Y20" i="2"/>
  <c r="AD19" i="2"/>
  <c r="AC19" i="2"/>
  <c r="AB19" i="2"/>
  <c r="AA19" i="2"/>
  <c r="Z19" i="2"/>
  <c r="Y19" i="2"/>
  <c r="AD18" i="2"/>
  <c r="AC18" i="2"/>
  <c r="AB18" i="2"/>
  <c r="AA18" i="2"/>
  <c r="Z18" i="2"/>
  <c r="Y18" i="2"/>
  <c r="AD17" i="2"/>
  <c r="AC17" i="2"/>
  <c r="AB17" i="2"/>
  <c r="AA17" i="2"/>
  <c r="Z17" i="2"/>
  <c r="Y17" i="2"/>
  <c r="AD16" i="2"/>
  <c r="AC16" i="2"/>
  <c r="AB16" i="2"/>
  <c r="AA16" i="2"/>
  <c r="Z16" i="2"/>
  <c r="Y16" i="2"/>
  <c r="AD15" i="2"/>
  <c r="AB15" i="2"/>
  <c r="AA15" i="2"/>
  <c r="Z15" i="2"/>
  <c r="Y15" i="2"/>
  <c r="AD14" i="2"/>
  <c r="AB14" i="2"/>
  <c r="AA14" i="2"/>
  <c r="Z14" i="2"/>
  <c r="Y14" i="2"/>
  <c r="AD12" i="2"/>
  <c r="AB12" i="2"/>
  <c r="AA12" i="2"/>
  <c r="Z12" i="2"/>
  <c r="AD11" i="2"/>
  <c r="AB11" i="2"/>
  <c r="AA11" i="2"/>
  <c r="Z11" i="2"/>
  <c r="AD10" i="2"/>
  <c r="AB10" i="2"/>
  <c r="AA10" i="2"/>
  <c r="Z10" i="2"/>
  <c r="AC77" i="1" l="1"/>
  <c r="AB77" i="1"/>
  <c r="AA77" i="1"/>
  <c r="Z77" i="1"/>
  <c r="Y77" i="1"/>
  <c r="X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C74" i="1"/>
  <c r="AB74" i="1"/>
  <c r="AA74" i="1"/>
  <c r="Z74" i="1"/>
  <c r="Y74" i="1"/>
  <c r="X74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AB73" i="1" s="1"/>
  <c r="I73" i="1"/>
  <c r="H73" i="1"/>
  <c r="G73" i="1"/>
  <c r="F73" i="1"/>
  <c r="Z73" i="1" s="1"/>
  <c r="E73" i="1"/>
  <c r="D73" i="1"/>
  <c r="C73" i="1"/>
  <c r="AC71" i="1"/>
  <c r="AB71" i="1"/>
  <c r="AA71" i="1"/>
  <c r="Z71" i="1"/>
  <c r="Y71" i="1"/>
  <c r="X71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AC68" i="1"/>
  <c r="AB68" i="1"/>
  <c r="AA68" i="1"/>
  <c r="Z68" i="1"/>
  <c r="Y68" i="1"/>
  <c r="X68" i="1"/>
  <c r="AC67" i="1"/>
  <c r="AB67" i="1"/>
  <c r="AA67" i="1"/>
  <c r="Z67" i="1"/>
  <c r="Y67" i="1"/>
  <c r="X67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AC64" i="1"/>
  <c r="AA64" i="1"/>
  <c r="Z64" i="1"/>
  <c r="Y64" i="1"/>
  <c r="X64" i="1"/>
  <c r="AC63" i="1"/>
  <c r="AB63" i="1"/>
  <c r="AA63" i="1"/>
  <c r="Z63" i="1"/>
  <c r="Y63" i="1"/>
  <c r="X63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AC60" i="1"/>
  <c r="AB60" i="1"/>
  <c r="AA60" i="1"/>
  <c r="Z60" i="1"/>
  <c r="Y60" i="1"/>
  <c r="X60" i="1"/>
  <c r="AC59" i="1"/>
  <c r="AB59" i="1"/>
  <c r="AA59" i="1"/>
  <c r="Z59" i="1"/>
  <c r="Y59" i="1"/>
  <c r="X59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AB58" i="1" s="1"/>
  <c r="I58" i="1"/>
  <c r="H58" i="1"/>
  <c r="G58" i="1"/>
  <c r="F58" i="1"/>
  <c r="E58" i="1"/>
  <c r="D58" i="1"/>
  <c r="C58" i="1"/>
  <c r="AC56" i="1"/>
  <c r="AB56" i="1"/>
  <c r="AA56" i="1"/>
  <c r="Z56" i="1"/>
  <c r="Y56" i="1"/>
  <c r="X56" i="1"/>
  <c r="AC55" i="1"/>
  <c r="AB55" i="1"/>
  <c r="AA55" i="1"/>
  <c r="Z55" i="1"/>
  <c r="Y55" i="1"/>
  <c r="X55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AC52" i="1"/>
  <c r="AB52" i="1"/>
  <c r="AA52" i="1"/>
  <c r="Z52" i="1"/>
  <c r="Y52" i="1"/>
  <c r="X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C41" i="1"/>
  <c r="AB41" i="1"/>
  <c r="AA41" i="1"/>
  <c r="Z41" i="1"/>
  <c r="Y41" i="1"/>
  <c r="X41" i="1"/>
  <c r="AC40" i="1"/>
  <c r="AB40" i="1"/>
  <c r="AA40" i="1"/>
  <c r="Z40" i="1"/>
  <c r="Y40" i="1"/>
  <c r="X40" i="1"/>
  <c r="AC39" i="1"/>
  <c r="AB39" i="1"/>
  <c r="AA39" i="1"/>
  <c r="Z39" i="1"/>
  <c r="Y39" i="1"/>
  <c r="X39" i="1"/>
  <c r="AC38" i="1"/>
  <c r="AB38" i="1"/>
  <c r="AA38" i="1"/>
  <c r="Z38" i="1"/>
  <c r="Y38" i="1"/>
  <c r="X38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A37" i="1" s="1"/>
  <c r="C37" i="1"/>
  <c r="AC35" i="1"/>
  <c r="AB35" i="1"/>
  <c r="AA35" i="1"/>
  <c r="Z35" i="1"/>
  <c r="Y35" i="1"/>
  <c r="X35" i="1"/>
  <c r="AC34" i="1"/>
  <c r="AB34" i="1"/>
  <c r="AA34" i="1"/>
  <c r="Z34" i="1"/>
  <c r="Y34" i="1"/>
  <c r="X34" i="1"/>
  <c r="AC33" i="1"/>
  <c r="AB33" i="1"/>
  <c r="AA33" i="1"/>
  <c r="Z33" i="1"/>
  <c r="Y33" i="1"/>
  <c r="X33" i="1"/>
  <c r="AC32" i="1"/>
  <c r="AB32" i="1"/>
  <c r="AA32" i="1"/>
  <c r="Z32" i="1"/>
  <c r="Y32" i="1"/>
  <c r="X32" i="1"/>
  <c r="AC31" i="1"/>
  <c r="AB31" i="1"/>
  <c r="AA31" i="1"/>
  <c r="Z31" i="1"/>
  <c r="Y31" i="1"/>
  <c r="X31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AB30" i="1" s="1"/>
  <c r="I30" i="1"/>
  <c r="H30" i="1"/>
  <c r="G30" i="1"/>
  <c r="F30" i="1"/>
  <c r="Z30" i="1" s="1"/>
  <c r="E30" i="1"/>
  <c r="D30" i="1"/>
  <c r="C30" i="1"/>
  <c r="AC28" i="1"/>
  <c r="AB28" i="1"/>
  <c r="AA28" i="1"/>
  <c r="Z28" i="1"/>
  <c r="Y28" i="1"/>
  <c r="X28" i="1"/>
  <c r="AC27" i="1"/>
  <c r="AB27" i="1"/>
  <c r="AA27" i="1"/>
  <c r="Z27" i="1"/>
  <c r="Y27" i="1"/>
  <c r="X27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C24" i="1"/>
  <c r="AB24" i="1"/>
  <c r="AA24" i="1"/>
  <c r="Z24" i="1"/>
  <c r="Y24" i="1"/>
  <c r="X24" i="1"/>
  <c r="AC23" i="1"/>
  <c r="AB23" i="1"/>
  <c r="AA23" i="1"/>
  <c r="Z23" i="1"/>
  <c r="Y23" i="1"/>
  <c r="X23" i="1"/>
  <c r="AC22" i="1"/>
  <c r="AB22" i="1"/>
  <c r="AA22" i="1"/>
  <c r="Z22" i="1"/>
  <c r="Y22" i="1"/>
  <c r="X22" i="1"/>
  <c r="AC21" i="1"/>
  <c r="AB21" i="1"/>
  <c r="AA21" i="1"/>
  <c r="Z21" i="1"/>
  <c r="Y21" i="1"/>
  <c r="X21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A18" i="1"/>
  <c r="Y18" i="1"/>
  <c r="X18" i="1"/>
  <c r="AC17" i="1"/>
  <c r="AB17" i="1"/>
  <c r="AA17" i="1"/>
  <c r="Z17" i="1"/>
  <c r="Y17" i="1"/>
  <c r="X17" i="1"/>
  <c r="AC16" i="1"/>
  <c r="AB16" i="1"/>
  <c r="AA16" i="1"/>
  <c r="Z16" i="1"/>
  <c r="Y16" i="1"/>
  <c r="X16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W12" i="1"/>
  <c r="W10" i="1" s="1"/>
  <c r="V12" i="1"/>
  <c r="U12" i="1"/>
  <c r="T12" i="1"/>
  <c r="T10" i="1" s="1"/>
  <c r="S12" i="1"/>
  <c r="S10" i="1" s="1"/>
  <c r="R12" i="1"/>
  <c r="Q12" i="1"/>
  <c r="P12" i="1"/>
  <c r="P10" i="1" s="1"/>
  <c r="O12" i="1"/>
  <c r="O10" i="1" s="1"/>
  <c r="N12" i="1"/>
  <c r="M12" i="1"/>
  <c r="L12" i="1"/>
  <c r="L10" i="1" s="1"/>
  <c r="K12" i="1"/>
  <c r="K10" i="1" s="1"/>
  <c r="J12" i="1"/>
  <c r="I12" i="1"/>
  <c r="H12" i="1"/>
  <c r="H10" i="1" s="1"/>
  <c r="G12" i="1"/>
  <c r="G10" i="1" s="1"/>
  <c r="F12" i="1"/>
  <c r="E12" i="1"/>
  <c r="D12" i="1"/>
  <c r="D10" i="1" s="1"/>
  <c r="C12" i="1"/>
  <c r="C10" i="1" s="1"/>
  <c r="AB15" i="1" l="1"/>
  <c r="Z70" i="1"/>
  <c r="AB70" i="1"/>
  <c r="Z37" i="1"/>
  <c r="AB37" i="1"/>
  <c r="Y51" i="1"/>
  <c r="Z15" i="1"/>
  <c r="Y20" i="1"/>
  <c r="AB51" i="1"/>
  <c r="X62" i="1"/>
  <c r="F10" i="1"/>
  <c r="Z10" i="1" s="1"/>
  <c r="J10" i="1"/>
  <c r="N10" i="1"/>
  <c r="R10" i="1"/>
  <c r="V10" i="1"/>
  <c r="Y13" i="1"/>
  <c r="I10" i="1"/>
  <c r="AA13" i="1"/>
  <c r="Q10" i="1"/>
  <c r="U10" i="1"/>
  <c r="X51" i="1"/>
  <c r="Y54" i="1"/>
  <c r="AA54" i="1"/>
  <c r="AB76" i="1"/>
  <c r="AA20" i="1"/>
  <c r="X26" i="1"/>
  <c r="Z58" i="1"/>
  <c r="X66" i="1"/>
  <c r="Y12" i="1"/>
  <c r="X13" i="1"/>
  <c r="Z20" i="1"/>
  <c r="AB20" i="1"/>
  <c r="Y26" i="1"/>
  <c r="AA26" i="1"/>
  <c r="X54" i="1"/>
  <c r="Y62" i="1"/>
  <c r="Y66" i="1"/>
  <c r="AC51" i="1"/>
  <c r="AC62" i="1"/>
  <c r="AC66" i="1"/>
  <c r="AB13" i="1"/>
  <c r="X15" i="1"/>
  <c r="AB26" i="1"/>
  <c r="X30" i="1"/>
  <c r="Z51" i="1"/>
  <c r="AB54" i="1"/>
  <c r="Z62" i="1"/>
  <c r="AB66" i="1"/>
  <c r="X70" i="1"/>
  <c r="X73" i="1"/>
  <c r="AA73" i="1"/>
  <c r="X76" i="1"/>
  <c r="E10" i="1"/>
  <c r="M10" i="1"/>
  <c r="AA10" i="1" s="1"/>
  <c r="AA12" i="1"/>
  <c r="AA66" i="1"/>
  <c r="Z76" i="1"/>
  <c r="AC13" i="1"/>
  <c r="AC26" i="1"/>
  <c r="AC54" i="1"/>
  <c r="Z13" i="1"/>
  <c r="Z26" i="1"/>
  <c r="X37" i="1"/>
  <c r="Z54" i="1"/>
  <c r="X58" i="1"/>
  <c r="AB62" i="1"/>
  <c r="Z66" i="1"/>
  <c r="X10" i="1"/>
  <c r="Y15" i="1"/>
  <c r="AC15" i="1"/>
  <c r="X20" i="1"/>
  <c r="Y30" i="1"/>
  <c r="AC30" i="1"/>
  <c r="Y37" i="1"/>
  <c r="AC37" i="1"/>
  <c r="Y58" i="1"/>
  <c r="AC58" i="1"/>
  <c r="Y70" i="1"/>
  <c r="AC70" i="1"/>
  <c r="Y73" i="1"/>
  <c r="AC73" i="1"/>
  <c r="Y76" i="1"/>
  <c r="AA76" i="1"/>
  <c r="Y10" i="1"/>
  <c r="X12" i="1"/>
  <c r="AB12" i="1"/>
  <c r="AA62" i="1"/>
  <c r="AC12" i="1"/>
  <c r="AA15" i="1"/>
  <c r="AC20" i="1"/>
  <c r="AA30" i="1"/>
  <c r="AA51" i="1"/>
  <c r="AA58" i="1"/>
  <c r="AA70" i="1"/>
  <c r="AC76" i="1"/>
  <c r="Z12" i="1"/>
  <c r="AC10" i="1" l="1"/>
  <c r="AB10" i="1"/>
</calcChain>
</file>

<file path=xl/sharedStrings.xml><?xml version="1.0" encoding="utf-8"?>
<sst xmlns="http://schemas.openxmlformats.org/spreadsheetml/2006/main" count="402" uniqueCount="123">
  <si>
    <t xml:space="preserve"> 区     分</t>
  </si>
  <si>
    <t>対象者数</t>
    <rPh sb="0" eb="3">
      <t>タイショウシャ</t>
    </rPh>
    <rPh sb="3" eb="4">
      <t>スウ</t>
    </rPh>
    <phoneticPr fontId="4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</si>
  <si>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4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</si>
  <si>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4"/>
  </si>
  <si>
    <t xml:space="preserve">     精               検               結               果</t>
  </si>
  <si>
    <t>精検未受診者</t>
    <rPh sb="0" eb="1">
      <t>セイ</t>
    </rPh>
    <rPh sb="1" eb="2">
      <t>ケン</t>
    </rPh>
    <rPh sb="2" eb="3">
      <t>ミ</t>
    </rPh>
    <rPh sb="3" eb="5">
      <t>ジュシン</t>
    </rPh>
    <rPh sb="5" eb="6">
      <t>シャ</t>
    </rPh>
    <phoneticPr fontId="4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</si>
  <si>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4"/>
  </si>
  <si>
    <t>受診率</t>
  </si>
  <si>
    <t>要精検率</t>
  </si>
  <si>
    <t>精検受診率</t>
  </si>
  <si>
    <t>がん発見率</t>
  </si>
  <si>
    <t>早期がん割合</t>
  </si>
  <si>
    <t>陽性反応的中度</t>
  </si>
  <si>
    <t>異常なし</t>
    <rPh sb="0" eb="2">
      <t>イジョウ</t>
    </rPh>
    <phoneticPr fontId="4"/>
  </si>
  <si>
    <t xml:space="preserve"> 確   定   胃   が   ん</t>
    <phoneticPr fontId="4"/>
  </si>
  <si>
    <t>胃がんの疑い</t>
    <rPh sb="4" eb="5">
      <t>ウタガ</t>
    </rPh>
    <phoneticPr fontId="4"/>
  </si>
  <si>
    <t>胃ポリープ</t>
    <rPh sb="0" eb="1">
      <t>イ</t>
    </rPh>
    <phoneticPr fontId="4"/>
  </si>
  <si>
    <t>胃　潰　瘍</t>
    <rPh sb="0" eb="1">
      <t>イ</t>
    </rPh>
    <rPh sb="2" eb="3">
      <t>ツブ</t>
    </rPh>
    <rPh sb="4" eb="5">
      <t>ヨウ</t>
    </rPh>
    <phoneticPr fontId="4"/>
  </si>
  <si>
    <t>十二指腸潰瘍</t>
    <rPh sb="0" eb="4">
      <t>ジュウニシチョウ</t>
    </rPh>
    <rPh sb="4" eb="6">
      <t>カイヨウ</t>
    </rPh>
    <phoneticPr fontId="4"/>
  </si>
  <si>
    <t>胃・十二指腸潰瘍</t>
    <rPh sb="0" eb="1">
      <t>イ</t>
    </rPh>
    <rPh sb="2" eb="6">
      <t>ジュウニシチョウ</t>
    </rPh>
    <rPh sb="6" eb="8">
      <t>カイヨウ</t>
    </rPh>
    <phoneticPr fontId="4"/>
  </si>
  <si>
    <t>胃潰瘍はんこん</t>
    <rPh sb="0" eb="3">
      <t>イカイヨウ</t>
    </rPh>
    <phoneticPr fontId="4"/>
  </si>
  <si>
    <t>十二指腸
潰瘍はんこん</t>
    <rPh sb="0" eb="4">
      <t>ジュウニシチョウ</t>
    </rPh>
    <rPh sb="5" eb="7">
      <t>カイヨウ</t>
    </rPh>
    <phoneticPr fontId="4"/>
  </si>
  <si>
    <t>その他</t>
    <rPh sb="2" eb="3">
      <t>タ</t>
    </rPh>
    <phoneticPr fontId="4"/>
  </si>
  <si>
    <t>原発性
がん
(再掲)</t>
    <rPh sb="0" eb="3">
      <t>ゲンパツセイ</t>
    </rPh>
    <rPh sb="8" eb="10">
      <t>サイケイ</t>
    </rPh>
    <phoneticPr fontId="4"/>
  </si>
  <si>
    <t>進行
がん</t>
    <rPh sb="0" eb="2">
      <t>シンコウ</t>
    </rPh>
    <phoneticPr fontId="4"/>
  </si>
  <si>
    <t>早期
がん</t>
    <rPh sb="0" eb="2">
      <t>ソウキ</t>
    </rPh>
    <phoneticPr fontId="4"/>
  </si>
  <si>
    <t>深達度
不明
がん</t>
    <rPh sb="0" eb="1">
      <t>シン</t>
    </rPh>
    <rPh sb="1" eb="2">
      <t>タチ</t>
    </rPh>
    <rPh sb="2" eb="3">
      <t>ド</t>
    </rPh>
    <rPh sb="4" eb="5">
      <t>フ</t>
    </rPh>
    <rPh sb="5" eb="6">
      <t>メイ</t>
    </rPh>
    <phoneticPr fontId="4"/>
  </si>
  <si>
    <t>計</t>
    <phoneticPr fontId="4"/>
  </si>
  <si>
    <t>粘膜内
がん
(再掲)</t>
    <rPh sb="0" eb="2">
      <t>ネンマク</t>
    </rPh>
    <rPh sb="2" eb="3">
      <t>ナイ</t>
    </rPh>
    <rPh sb="8" eb="10">
      <t>サイケイ</t>
    </rPh>
    <phoneticPr fontId="4"/>
  </si>
  <si>
    <t>県　計</t>
    <phoneticPr fontId="4"/>
  </si>
  <si>
    <t>市　計</t>
    <phoneticPr fontId="4"/>
  </si>
  <si>
    <t>町村計</t>
    <phoneticPr fontId="4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</si>
  <si>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6"/>
  </si>
  <si>
    <t>村上市</t>
    <rPh sb="0" eb="3">
      <t>ムラカミシ</t>
    </rPh>
    <phoneticPr fontId="7"/>
  </si>
  <si>
    <t>関川村</t>
    <rPh sb="0" eb="3">
      <t>セキカワムラ</t>
    </rPh>
    <phoneticPr fontId="7"/>
  </si>
  <si>
    <t>粟島浦村</t>
    <rPh sb="0" eb="4">
      <t>アワシマウラムラ</t>
    </rPh>
    <phoneticPr fontId="7"/>
  </si>
  <si>
    <t>-</t>
    <phoneticPr fontId="7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</si>
  <si>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6"/>
  </si>
  <si>
    <t>新発田市</t>
    <rPh sb="0" eb="4">
      <t>シバタシ</t>
    </rPh>
    <phoneticPr fontId="7"/>
  </si>
  <si>
    <t>阿賀野市</t>
    <rPh sb="0" eb="4">
      <t>アガノシ</t>
    </rPh>
    <phoneticPr fontId="7"/>
  </si>
  <si>
    <t>胎内市</t>
    <rPh sb="0" eb="3">
      <t>タイナイシ</t>
    </rPh>
    <phoneticPr fontId="7"/>
  </si>
  <si>
    <t>聖籠町</t>
    <rPh sb="0" eb="3">
      <t>セイロウマチ</t>
    </rPh>
    <phoneticPr fontId="7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</si>
  <si>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6"/>
  </si>
  <si>
    <t>五泉市</t>
    <rPh sb="0" eb="3">
      <t>ゴセンシ</t>
    </rPh>
    <phoneticPr fontId="7"/>
  </si>
  <si>
    <t>阿賀町</t>
    <rPh sb="0" eb="3">
      <t>アガマチ</t>
    </rPh>
    <phoneticPr fontId="7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</si>
  <si>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6"/>
  </si>
  <si>
    <t>三条市</t>
    <rPh sb="0" eb="3">
      <t>サンジョウシ</t>
    </rPh>
    <phoneticPr fontId="7"/>
  </si>
  <si>
    <t>燕市</t>
    <rPh sb="0" eb="2">
      <t>ツバメシ</t>
    </rPh>
    <phoneticPr fontId="7"/>
  </si>
  <si>
    <t>加茂市</t>
    <rPh sb="0" eb="3">
      <t>カモシ</t>
    </rPh>
    <phoneticPr fontId="7"/>
  </si>
  <si>
    <t>田上町</t>
    <rPh sb="0" eb="3">
      <t>タガミマチ</t>
    </rPh>
    <phoneticPr fontId="7"/>
  </si>
  <si>
    <t>弥彦村</t>
    <rPh sb="0" eb="3">
      <t>ヤヒコムラ</t>
    </rPh>
    <phoneticPr fontId="7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</si>
  <si>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6"/>
  </si>
  <si>
    <t>長岡市</t>
    <rPh sb="0" eb="3">
      <t>ナガオカシ</t>
    </rPh>
    <phoneticPr fontId="7"/>
  </si>
  <si>
    <t>見附市</t>
    <rPh sb="0" eb="3">
      <t>ミツケシ</t>
    </rPh>
    <phoneticPr fontId="7"/>
  </si>
  <si>
    <t>出雲崎町</t>
    <rPh sb="0" eb="4">
      <t>イズモザキマチ</t>
    </rPh>
    <phoneticPr fontId="7"/>
  </si>
  <si>
    <t>小千谷市</t>
    <rPh sb="0" eb="2">
      <t>コセン</t>
    </rPh>
    <rPh sb="2" eb="4">
      <t>タニシ</t>
    </rPh>
    <phoneticPr fontId="7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</si>
  <si>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6"/>
  </si>
  <si>
    <t>魚沼市</t>
    <rPh sb="0" eb="3">
      <t>ウオヌマシ</t>
    </rPh>
    <phoneticPr fontId="7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</si>
  <si>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6"/>
  </si>
  <si>
    <t>南魚沼市</t>
    <rPh sb="0" eb="4">
      <t>ミナミウオヌマシ</t>
    </rPh>
    <phoneticPr fontId="7"/>
  </si>
  <si>
    <t>湯沢町</t>
    <rPh sb="0" eb="3">
      <t>ユザワマチ</t>
    </rPh>
    <phoneticPr fontId="7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</si>
  <si>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6"/>
  </si>
  <si>
    <t>十日町市</t>
    <rPh sb="0" eb="4">
      <t>トオカマチシ</t>
    </rPh>
    <phoneticPr fontId="7"/>
  </si>
  <si>
    <t>津南町</t>
    <rPh sb="0" eb="3">
      <t>ツナンマチ</t>
    </rPh>
    <phoneticPr fontId="7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</si>
  <si>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6"/>
  </si>
  <si>
    <t>柏崎市</t>
    <rPh sb="0" eb="3">
      <t>カシワザキシ</t>
    </rPh>
    <phoneticPr fontId="7"/>
  </si>
  <si>
    <t>刈羽村</t>
    <rPh sb="0" eb="2">
      <t>カリワ</t>
    </rPh>
    <rPh sb="2" eb="3">
      <t>ムラ</t>
    </rPh>
    <phoneticPr fontId="7"/>
  </si>
  <si>
    <t>-</t>
    <phoneticPr fontId="7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</si>
  <si>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6"/>
  </si>
  <si>
    <t>上越市</t>
    <rPh sb="0" eb="3">
      <t>ジョウエツシ</t>
    </rPh>
    <phoneticPr fontId="7"/>
  </si>
  <si>
    <t>妙高市</t>
    <rPh sb="0" eb="3">
      <t>ミョウコウシ</t>
    </rPh>
    <phoneticPr fontId="7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</si>
  <si>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6"/>
  </si>
  <si>
    <t>糸魚川市</t>
    <rPh sb="0" eb="4">
      <t>イトイガワシ</t>
    </rPh>
    <phoneticPr fontId="7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</si>
  <si>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6"/>
  </si>
  <si>
    <t>佐渡市</t>
    <rPh sb="0" eb="3">
      <t>サドシ</t>
    </rPh>
    <phoneticPr fontId="7"/>
  </si>
  <si>
    <t>新潟市</t>
    <rPh sb="0" eb="2">
      <t>ニイガタ</t>
    </rPh>
    <rPh sb="2" eb="3">
      <t>シ</t>
    </rPh>
    <phoneticPr fontId="6"/>
  </si>
  <si>
    <t>新潟市</t>
    <rPh sb="0" eb="3">
      <t>ニイガタシ</t>
    </rPh>
    <phoneticPr fontId="7"/>
  </si>
  <si>
    <t xml:space="preserve"> 確   定   胃   が   ん</t>
    <phoneticPr fontId="4"/>
  </si>
  <si>
    <t>計</t>
    <phoneticPr fontId="4"/>
  </si>
  <si>
    <t xml:space="preserve"> 男 40歳未満</t>
  </si>
  <si>
    <t xml:space="preserve"> 女 40歳未満</t>
  </si>
  <si>
    <t xml:space="preserve">    計</t>
  </si>
  <si>
    <t>-</t>
    <phoneticPr fontId="7"/>
  </si>
  <si>
    <t xml:space="preserve"> 40 - 44歳</t>
  </si>
  <si>
    <t>-</t>
    <phoneticPr fontId="7"/>
  </si>
  <si>
    <t xml:space="preserve"> 45 - 49歳</t>
  </si>
  <si>
    <t xml:space="preserve"> 50 - 54歳</t>
  </si>
  <si>
    <t xml:space="preserve"> 55 - 59歳</t>
  </si>
  <si>
    <t>男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</si>
  <si>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</si>
  <si>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</si>
  <si>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</si>
  <si>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</si>
  <si>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</si>
  <si>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小    計</t>
  </si>
  <si>
    <t>女</t>
  </si>
  <si>
    <t xml:space="preserve">検診車 </t>
    <phoneticPr fontId="4"/>
  </si>
  <si>
    <t xml:space="preserve">  男</t>
  </si>
  <si>
    <t xml:space="preserve">  初  診</t>
  </si>
  <si>
    <t xml:space="preserve">  再  診</t>
  </si>
  <si>
    <t xml:space="preserve">  計</t>
  </si>
  <si>
    <t xml:space="preserve">  女</t>
  </si>
  <si>
    <t>初  診</t>
  </si>
  <si>
    <t>再  診</t>
  </si>
  <si>
    <t xml:space="preserve">  男女計</t>
  </si>
  <si>
    <t>※40歳以上のみ計上</t>
    <rPh sb="3" eb="6">
      <t>サイイジョウ</t>
    </rPh>
    <rPh sb="8" eb="10">
      <t>ケイジョウ</t>
    </rPh>
    <phoneticPr fontId="4"/>
  </si>
  <si>
    <t>施設</t>
    <rPh sb="0" eb="2">
      <t>シセツ</t>
    </rPh>
    <phoneticPr fontId="4"/>
  </si>
  <si>
    <t xml:space="preserve"> 確   定   胃   が   ん</t>
    <phoneticPr fontId="4"/>
  </si>
  <si>
    <t>計</t>
    <phoneticPr fontId="4"/>
  </si>
  <si>
    <t>受診者数
（X線撮影実施数）</t>
    <rPh sb="0" eb="3">
      <t>ジュシンシャ</t>
    </rPh>
    <rPh sb="3" eb="4">
      <t>スウ</t>
    </rPh>
    <rPh sb="7" eb="8">
      <t>セン</t>
    </rPh>
    <rPh sb="8" eb="10">
      <t>サツエイ</t>
    </rPh>
    <rPh sb="10" eb="12">
      <t>ジッシ</t>
    </rPh>
    <rPh sb="12" eb="13">
      <t>スウ</t>
    </rPh>
    <phoneticPr fontId="4"/>
  </si>
  <si>
    <t xml:space="preserve">  平成26年度    胃がん検診結果報告書(市町村別集計表)　1/2</t>
    <rPh sb="23" eb="26">
      <t>シチョウソン</t>
    </rPh>
    <rPh sb="26" eb="27">
      <t>ベツ</t>
    </rPh>
    <rPh sb="27" eb="30">
      <t>シュウケイヒョウ</t>
    </rPh>
    <phoneticPr fontId="4"/>
  </si>
  <si>
    <t xml:space="preserve">  平成26年度    胃がん検診結果報告書(市町村別集計表)　2/2</t>
    <rPh sb="23" eb="26">
      <t>シチョウソン</t>
    </rPh>
    <rPh sb="26" eb="27">
      <t>ベツ</t>
    </rPh>
    <rPh sb="27" eb="30">
      <t>シュウケイヒョウ</t>
    </rPh>
    <phoneticPr fontId="4"/>
  </si>
  <si>
    <t>40歳以上合計</t>
    <rPh sb="2" eb="3">
      <t>サイ</t>
    </rPh>
    <rPh sb="3" eb="5">
      <t>イジョウ</t>
    </rPh>
    <rPh sb="5" eb="7">
      <t>ゴウケイ</t>
    </rPh>
    <phoneticPr fontId="3"/>
  </si>
  <si>
    <t xml:space="preserve">  平成26年度    胃がん検診結果報告書(年齢階級別集計表) 1/3</t>
    <phoneticPr fontId="4"/>
  </si>
  <si>
    <t xml:space="preserve"> 初診・再診合計</t>
    <phoneticPr fontId="4"/>
  </si>
  <si>
    <t>(平成27年3月末現在)</t>
    <phoneticPr fontId="4"/>
  </si>
  <si>
    <t>(平成27年3月末現在)</t>
    <phoneticPr fontId="4"/>
  </si>
  <si>
    <t xml:space="preserve"> 初診</t>
    <phoneticPr fontId="4"/>
  </si>
  <si>
    <t xml:space="preserve"> 再診</t>
    <rPh sb="1" eb="2">
      <t>サイ</t>
    </rPh>
    <phoneticPr fontId="4"/>
  </si>
  <si>
    <t xml:space="preserve">  平成26年度    胃がん検診結果報告書（年齢階級別集計表）2/3</t>
    <rPh sb="23" eb="25">
      <t>ネンレイ</t>
    </rPh>
    <rPh sb="25" eb="28">
      <t>カイキュウベツ</t>
    </rPh>
    <rPh sb="28" eb="31">
      <t>シュウケイヒョウ</t>
    </rPh>
    <phoneticPr fontId="4"/>
  </si>
  <si>
    <t xml:space="preserve">  平成26年度    胃がん検診結果報告書（年齢階級別集計表）3/3</t>
    <rPh sb="23" eb="25">
      <t>ネンレイ</t>
    </rPh>
    <rPh sb="25" eb="28">
      <t>カイキュウベツ</t>
    </rPh>
    <rPh sb="28" eb="31">
      <t>シュウケイヒョウ</t>
    </rPh>
    <phoneticPr fontId="4"/>
  </si>
  <si>
    <t>40歳以上</t>
    <rPh sb="2" eb="3">
      <t>サイ</t>
    </rPh>
    <rPh sb="3" eb="5">
      <t>イジョウ</t>
    </rPh>
    <phoneticPr fontId="7"/>
  </si>
  <si>
    <t xml:space="preserve">  平成26年度    胃がん検診結果報告書（検診方法別集計表）1/1</t>
    <rPh sb="23" eb="25">
      <t>ケンシン</t>
    </rPh>
    <rPh sb="25" eb="27">
      <t>ホウホウ</t>
    </rPh>
    <rPh sb="27" eb="28">
      <t>ベツ</t>
    </rPh>
    <rPh sb="28" eb="31">
      <t>シュウケイヒョウ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</si>
</sst>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\-#,##0.0;\-"/>
    <numFmt numFmtId="177" formatCode="#,##0;\-#,##0;\-"/>
  </numFmts>
  <fonts count="28">
    <font>
      <sz val="13.5"/>
      <name val="FixedSys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.75"/>
      <name val="ＭＳ Ｐゴシック"/>
      <family val="3"/>
      <charset val="128"/>
    </font>
    <font>
      <sz val="13.5"/>
      <name val="FixedSys"/>
      <charset val="128"/>
    </font>
    <font>
      <sz val="6"/>
      <name val="ＭＳ Ｐゴシック"/>
      <family val="3"/>
      <charset val="128"/>
    </font>
    <font>
      <sz val="6.75"/>
      <name val="FixedSys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sz val="2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4"/>
      <color indexed="1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color indexed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2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84">
    <xf numFmtId="0" fontId="0" fillId="0" borderId="0" xfId="0"/>
    <xf numFmtId="38" fontId="2" fillId="0" borderId="0" xfId="1" applyFont="1" applyProtection="1"/>
    <xf numFmtId="38" fontId="2" fillId="0" borderId="0" xfId="1" applyFont="1" applyBorder="1" applyAlignment="1" applyProtection="1">
      <alignment horizontal="right"/>
    </xf>
    <xf numFmtId="38" fontId="2" fillId="0" borderId="0" xfId="1" applyFont="1" applyFill="1" applyProtection="1"/>
    <xf numFmtId="177" fontId="2" fillId="0" borderId="0" xfId="1" applyNumberFormat="1" applyFont="1" applyProtection="1"/>
    <xf numFmtId="176" fontId="2" fillId="0" borderId="0" xfId="1" applyNumberFormat="1" applyFont="1" applyProtection="1"/>
    <xf numFmtId="176" fontId="2" fillId="0" borderId="0" xfId="1" applyNumberFormat="1" applyFont="1" applyAlignment="1" applyProtection="1">
      <alignment horizontal="right"/>
    </xf>
    <xf numFmtId="0" fontId="2" fillId="0" borderId="0" xfId="1" applyNumberFormat="1" applyFont="1" applyProtection="1"/>
    <xf numFmtId="38" fontId="9" fillId="0" borderId="0" xfId="1" applyFont="1" applyProtection="1"/>
    <xf numFmtId="38" fontId="9" fillId="0" borderId="7" xfId="1" applyFont="1" applyFill="1" applyBorder="1" applyAlignment="1" applyProtection="1">
      <alignment horizontal="center"/>
    </xf>
    <xf numFmtId="176" fontId="9" fillId="0" borderId="0" xfId="0" applyNumberFormat="1" applyFont="1" applyFill="1" applyBorder="1" applyAlignment="1">
      <alignment vertical="center" shrinkToFit="1"/>
    </xf>
    <xf numFmtId="38" fontId="9" fillId="0" borderId="3" xfId="1" applyFont="1" applyBorder="1" applyProtection="1"/>
    <xf numFmtId="0" fontId="9" fillId="0" borderId="0" xfId="0" applyFont="1" applyFill="1" applyBorder="1" applyAlignment="1">
      <alignment horizontal="center" vertical="center" textRotation="255"/>
    </xf>
    <xf numFmtId="177" fontId="9" fillId="0" borderId="11" xfId="0" applyNumberFormat="1" applyFont="1" applyBorder="1" applyAlignment="1">
      <alignment vertical="center"/>
    </xf>
    <xf numFmtId="177" fontId="9" fillId="0" borderId="11" xfId="0" applyNumberFormat="1" applyFont="1" applyFill="1" applyBorder="1" applyAlignment="1">
      <alignment vertical="center"/>
    </xf>
    <xf numFmtId="38" fontId="11" fillId="0" borderId="0" xfId="1" applyFont="1" applyProtection="1"/>
    <xf numFmtId="38" fontId="12" fillId="0" borderId="0" xfId="1" applyFont="1" applyProtection="1"/>
    <xf numFmtId="38" fontId="13" fillId="0" borderId="0" xfId="1" applyFont="1" applyProtection="1"/>
    <xf numFmtId="177" fontId="9" fillId="0" borderId="0" xfId="0" applyNumberFormat="1" applyFont="1" applyFill="1" applyAlignment="1">
      <alignment vertical="center"/>
    </xf>
    <xf numFmtId="38" fontId="9" fillId="0" borderId="0" xfId="1" applyFont="1" applyFill="1" applyProtection="1"/>
    <xf numFmtId="177" fontId="10" fillId="2" borderId="0" xfId="0" applyNumberFormat="1" applyFont="1" applyFill="1" applyBorder="1" applyAlignment="1">
      <alignment horizontal="right"/>
    </xf>
    <xf numFmtId="176" fontId="10" fillId="2" borderId="0" xfId="0" applyNumberFormat="1" applyFont="1" applyFill="1" applyBorder="1" applyAlignment="1">
      <alignment horizontal="right"/>
    </xf>
    <xf numFmtId="176" fontId="10" fillId="2" borderId="0" xfId="0" applyNumberFormat="1" applyFont="1" applyFill="1" applyAlignment="1">
      <alignment horizontal="right"/>
    </xf>
    <xf numFmtId="177" fontId="10" fillId="0" borderId="0" xfId="0" applyNumberFormat="1" applyFont="1" applyBorder="1" applyAlignment="1">
      <alignment horizontal="right"/>
    </xf>
    <xf numFmtId="176" fontId="10" fillId="0" borderId="0" xfId="0" applyNumberFormat="1" applyFont="1" applyBorder="1" applyAlignment="1">
      <alignment horizontal="right"/>
    </xf>
    <xf numFmtId="176" fontId="10" fillId="0" borderId="0" xfId="0" applyNumberFormat="1" applyFont="1" applyFill="1" applyBorder="1" applyAlignment="1">
      <alignment horizontal="right"/>
    </xf>
    <xf numFmtId="177" fontId="10" fillId="0" borderId="9" xfId="0" applyNumberFormat="1" applyFont="1" applyBorder="1" applyAlignment="1">
      <alignment horizontal="right"/>
    </xf>
    <xf numFmtId="177" fontId="10" fillId="0" borderId="0" xfId="0" applyNumberFormat="1" applyFont="1" applyFill="1" applyBorder="1" applyAlignment="1">
      <alignment horizontal="right"/>
    </xf>
    <xf numFmtId="176" fontId="10" fillId="0" borderId="0" xfId="0" applyNumberFormat="1" applyFont="1" applyFill="1" applyAlignment="1">
      <alignment horizontal="right"/>
    </xf>
    <xf numFmtId="177" fontId="10" fillId="0" borderId="0" xfId="0" applyNumberFormat="1" applyFont="1" applyFill="1" applyBorder="1" applyAlignment="1">
      <alignment horizontal="right" shrinkToFit="1"/>
    </xf>
    <xf numFmtId="176" fontId="10" fillId="0" borderId="0" xfId="0" applyNumberFormat="1" applyFont="1" applyFill="1" applyBorder="1" applyAlignment="1">
      <alignment horizontal="right" shrinkToFit="1"/>
    </xf>
    <xf numFmtId="177" fontId="10" fillId="2" borderId="9" xfId="0" applyNumberFormat="1" applyFont="1" applyFill="1" applyBorder="1" applyAlignment="1">
      <alignment horizontal="right"/>
    </xf>
    <xf numFmtId="38" fontId="10" fillId="0" borderId="9" xfId="1" applyFont="1" applyBorder="1" applyAlignment="1" applyProtection="1">
      <alignment horizontal="right"/>
    </xf>
    <xf numFmtId="38" fontId="10" fillId="0" borderId="0" xfId="1" applyFont="1" applyBorder="1" applyAlignment="1" applyProtection="1">
      <alignment horizontal="right"/>
    </xf>
    <xf numFmtId="38" fontId="10" fillId="0" borderId="0" xfId="1" applyFont="1" applyFill="1" applyBorder="1" applyAlignment="1" applyProtection="1">
      <alignment horizontal="right"/>
    </xf>
    <xf numFmtId="177" fontId="9" fillId="0" borderId="9" xfId="0" applyNumberFormat="1" applyFont="1" applyFill="1" applyBorder="1" applyAlignment="1">
      <alignment vertical="center"/>
    </xf>
    <xf numFmtId="177" fontId="9" fillId="0" borderId="9" xfId="0" applyNumberFormat="1" applyFont="1" applyBorder="1" applyAlignment="1">
      <alignment vertical="center"/>
    </xf>
    <xf numFmtId="0" fontId="9" fillId="0" borderId="8" xfId="0" applyFont="1" applyFill="1" applyBorder="1" applyAlignment="1">
      <alignment horizontal="center" vertical="center" textRotation="255"/>
    </xf>
    <xf numFmtId="176" fontId="10" fillId="2" borderId="11" xfId="0" applyNumberFormat="1" applyFont="1" applyFill="1" applyBorder="1" applyAlignment="1">
      <alignment horizontal="right"/>
    </xf>
    <xf numFmtId="176" fontId="10" fillId="0" borderId="11" xfId="0" applyNumberFormat="1" applyFont="1" applyFill="1" applyBorder="1" applyAlignment="1">
      <alignment horizontal="right"/>
    </xf>
    <xf numFmtId="176" fontId="10" fillId="0" borderId="11" xfId="0" applyNumberFormat="1" applyFont="1" applyBorder="1" applyAlignment="1">
      <alignment horizontal="right"/>
    </xf>
    <xf numFmtId="38" fontId="9" fillId="0" borderId="2" xfId="1" applyFont="1" applyBorder="1" applyAlignment="1" applyProtection="1">
      <alignment horizontal="center" vertical="center"/>
    </xf>
    <xf numFmtId="38" fontId="9" fillId="0" borderId="3" xfId="1" applyFont="1" applyBorder="1" applyAlignment="1" applyProtection="1">
      <alignment horizontal="center" vertical="center"/>
    </xf>
    <xf numFmtId="38" fontId="14" fillId="0" borderId="0" xfId="1" applyFont="1" applyProtection="1"/>
    <xf numFmtId="177" fontId="14" fillId="0" borderId="0" xfId="1" applyNumberFormat="1" applyFont="1" applyProtection="1"/>
    <xf numFmtId="176" fontId="14" fillId="0" borderId="0" xfId="1" applyNumberFormat="1" applyFont="1" applyProtection="1"/>
    <xf numFmtId="38" fontId="10" fillId="0" borderId="0" xfId="1" applyFont="1" applyProtection="1"/>
    <xf numFmtId="177" fontId="10" fillId="0" borderId="0" xfId="1" applyNumberFormat="1" applyFont="1" applyProtection="1"/>
    <xf numFmtId="176" fontId="10" fillId="0" borderId="0" xfId="1" applyNumberFormat="1" applyFont="1" applyProtection="1"/>
    <xf numFmtId="176" fontId="10" fillId="0" borderId="0" xfId="1" applyNumberFormat="1" applyFont="1" applyAlignment="1" applyProtection="1">
      <alignment horizontal="right"/>
    </xf>
    <xf numFmtId="177" fontId="10" fillId="0" borderId="0" xfId="1" applyNumberFormat="1" applyFont="1" applyFill="1" applyProtection="1"/>
    <xf numFmtId="176" fontId="10" fillId="0" borderId="16" xfId="1" applyNumberFormat="1" applyFont="1" applyBorder="1" applyProtection="1"/>
    <xf numFmtId="177" fontId="10" fillId="0" borderId="16" xfId="1" applyNumberFormat="1" applyFont="1" applyFill="1" applyBorder="1" applyAlignment="1" applyProtection="1">
      <alignment shrinkToFit="1"/>
      <protection locked="0"/>
    </xf>
    <xf numFmtId="0" fontId="10" fillId="0" borderId="0" xfId="1" applyNumberFormat="1" applyFont="1" applyProtection="1"/>
    <xf numFmtId="177" fontId="10" fillId="0" borderId="16" xfId="2" applyNumberFormat="1" applyFont="1" applyFill="1" applyBorder="1" applyAlignment="1" applyProtection="1">
      <alignment shrinkToFit="1"/>
      <protection locked="0"/>
    </xf>
    <xf numFmtId="177" fontId="10" fillId="0" borderId="0" xfId="1" applyNumberFormat="1" applyFont="1" applyFill="1" applyBorder="1" applyAlignment="1" applyProtection="1"/>
    <xf numFmtId="176" fontId="10" fillId="0" borderId="0" xfId="1" applyNumberFormat="1" applyFont="1" applyFill="1" applyProtection="1"/>
    <xf numFmtId="176" fontId="10" fillId="0" borderId="0" xfId="1" applyNumberFormat="1" applyFont="1" applyFill="1" applyAlignment="1" applyProtection="1">
      <alignment horizontal="right"/>
    </xf>
    <xf numFmtId="38" fontId="10" fillId="0" borderId="0" xfId="1" applyFont="1" applyFill="1" applyProtection="1"/>
    <xf numFmtId="177" fontId="9" fillId="0" borderId="7" xfId="1" applyNumberFormat="1" applyFont="1" applyFill="1" applyBorder="1" applyAlignment="1" applyProtection="1">
      <alignment horizontal="center"/>
    </xf>
    <xf numFmtId="38" fontId="9" fillId="0" borderId="5" xfId="1" applyFont="1" applyBorder="1" applyProtection="1"/>
    <xf numFmtId="38" fontId="9" fillId="0" borderId="7" xfId="1" applyFont="1" applyBorder="1" applyProtection="1"/>
    <xf numFmtId="38" fontId="9" fillId="0" borderId="12" xfId="1" applyFont="1" applyBorder="1" applyProtection="1"/>
    <xf numFmtId="38" fontId="9" fillId="0" borderId="1" xfId="1" applyFont="1" applyBorder="1" applyProtection="1"/>
    <xf numFmtId="38" fontId="9" fillId="0" borderId="13" xfId="1" applyFont="1" applyBorder="1" applyProtection="1"/>
    <xf numFmtId="38" fontId="16" fillId="0" borderId="0" xfId="1" applyFont="1" applyProtection="1"/>
    <xf numFmtId="38" fontId="9" fillId="0" borderId="0" xfId="1" applyFont="1" applyBorder="1" applyProtection="1"/>
    <xf numFmtId="177" fontId="10" fillId="0" borderId="0" xfId="1" applyNumberFormat="1" applyFont="1" applyFill="1" applyBorder="1" applyAlignment="1" applyProtection="1">
      <alignment shrinkToFit="1"/>
      <protection locked="0"/>
    </xf>
    <xf numFmtId="177" fontId="10" fillId="0" borderId="0" xfId="1" applyNumberFormat="1" applyFont="1" applyFill="1" applyBorder="1" applyAlignment="1" applyProtection="1">
      <alignment shrinkToFit="1"/>
    </xf>
    <xf numFmtId="176" fontId="10" fillId="0" borderId="0" xfId="1" applyNumberFormat="1" applyFont="1" applyBorder="1" applyProtection="1"/>
    <xf numFmtId="176" fontId="10" fillId="0" borderId="0" xfId="1" applyNumberFormat="1" applyFont="1" applyBorder="1" applyAlignment="1" applyProtection="1">
      <alignment horizontal="right"/>
    </xf>
    <xf numFmtId="177" fontId="14" fillId="0" borderId="0" xfId="1" applyNumberFormat="1" applyFont="1" applyBorder="1" applyAlignment="1" applyProtection="1"/>
    <xf numFmtId="38" fontId="14" fillId="0" borderId="0" xfId="1" applyFont="1" applyBorder="1" applyAlignment="1" applyProtection="1">
      <alignment horizontal="right"/>
    </xf>
    <xf numFmtId="38" fontId="15" fillId="0" borderId="0" xfId="1" applyFont="1" applyProtection="1"/>
    <xf numFmtId="38" fontId="9" fillId="0" borderId="0" xfId="1" applyFont="1" applyBorder="1" applyAlignment="1" applyProtection="1">
      <alignment vertical="top"/>
    </xf>
    <xf numFmtId="38" fontId="16" fillId="0" borderId="0" xfId="1" applyFont="1" applyBorder="1" applyProtection="1"/>
    <xf numFmtId="38" fontId="16" fillId="0" borderId="0" xfId="1" applyFont="1" applyBorder="1" applyAlignment="1" applyProtection="1">
      <alignment vertical="top"/>
    </xf>
    <xf numFmtId="38" fontId="17" fillId="0" borderId="0" xfId="1" applyFont="1" applyProtection="1"/>
    <xf numFmtId="38" fontId="18" fillId="0" borderId="0" xfId="1" applyFont="1" applyProtection="1"/>
    <xf numFmtId="38" fontId="11" fillId="0" borderId="0" xfId="1" applyFont="1" applyBorder="1" applyProtection="1"/>
    <xf numFmtId="38" fontId="9" fillId="0" borderId="2" xfId="1" applyFont="1" applyBorder="1" applyAlignment="1" applyProtection="1">
      <alignment horizontal="center" vertical="center" textRotation="255"/>
    </xf>
    <xf numFmtId="38" fontId="9" fillId="0" borderId="3" xfId="1" applyFont="1" applyBorder="1" applyAlignment="1" applyProtection="1">
      <alignment horizontal="center" vertical="center" textRotation="255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 shrinkToFit="1"/>
    </xf>
    <xf numFmtId="38" fontId="9" fillId="0" borderId="3" xfId="1" applyFont="1" applyBorder="1" applyAlignment="1" applyProtection="1">
      <alignment horizontal="center" vertical="center" textRotation="255" shrinkToFit="1"/>
    </xf>
    <xf numFmtId="0" fontId="9" fillId="0" borderId="3" xfId="0" applyFont="1" applyFill="1" applyBorder="1" applyAlignment="1">
      <alignment horizontal="center" vertical="center" textRotation="255"/>
    </xf>
    <xf numFmtId="176" fontId="9" fillId="0" borderId="1" xfId="1" applyNumberFormat="1" applyFont="1" applyBorder="1" applyAlignment="1" applyProtection="1">
      <alignment horizontal="right" vertical="center"/>
    </xf>
    <xf numFmtId="176" fontId="9" fillId="0" borderId="13" xfId="1" applyNumberFormat="1" applyFont="1" applyBorder="1" applyAlignment="1" applyProtection="1">
      <alignment horizontal="right" vertical="center"/>
    </xf>
    <xf numFmtId="177" fontId="17" fillId="0" borderId="0" xfId="1" applyNumberFormat="1" applyFont="1" applyProtection="1"/>
    <xf numFmtId="177" fontId="17" fillId="0" borderId="0" xfId="1" applyNumberFormat="1" applyFont="1" applyAlignment="1" applyProtection="1">
      <alignment vertical="center"/>
    </xf>
    <xf numFmtId="176" fontId="17" fillId="0" borderId="0" xfId="1" applyNumberFormat="1" applyFont="1" applyProtection="1"/>
    <xf numFmtId="38" fontId="19" fillId="0" borderId="0" xfId="1" applyFont="1" applyProtection="1"/>
    <xf numFmtId="38" fontId="20" fillId="0" borderId="0" xfId="1" applyFont="1" applyProtection="1"/>
    <xf numFmtId="177" fontId="20" fillId="0" borderId="7" xfId="1" applyNumberFormat="1" applyFont="1" applyFill="1" applyBorder="1" applyAlignment="1" applyProtection="1">
      <alignment horizontal="center"/>
    </xf>
    <xf numFmtId="38" fontId="21" fillId="0" borderId="1" xfId="1" applyFont="1" applyBorder="1" applyAlignment="1" applyProtection="1">
      <alignment vertical="center"/>
    </xf>
    <xf numFmtId="38" fontId="22" fillId="0" borderId="0" xfId="1" applyFont="1" applyProtection="1"/>
    <xf numFmtId="38" fontId="20" fillId="0" borderId="5" xfId="1" applyFont="1" applyBorder="1" applyProtection="1"/>
    <xf numFmtId="38" fontId="20" fillId="0" borderId="6" xfId="1" applyFont="1" applyBorder="1" applyProtection="1"/>
    <xf numFmtId="38" fontId="20" fillId="0" borderId="7" xfId="1" applyFont="1" applyBorder="1" applyProtection="1"/>
    <xf numFmtId="38" fontId="20" fillId="0" borderId="12" xfId="1" applyFont="1" applyBorder="1" applyProtection="1"/>
    <xf numFmtId="38" fontId="20" fillId="0" borderId="1" xfId="1" applyFont="1" applyBorder="1" applyProtection="1"/>
    <xf numFmtId="38" fontId="20" fillId="0" borderId="13" xfId="1" applyFont="1" applyBorder="1" applyProtection="1"/>
    <xf numFmtId="38" fontId="20" fillId="0" borderId="4" xfId="1" applyFont="1" applyBorder="1" applyProtection="1"/>
    <xf numFmtId="38" fontId="20" fillId="0" borderId="16" xfId="1" applyFont="1" applyBorder="1" applyProtection="1"/>
    <xf numFmtId="38" fontId="20" fillId="0" borderId="10" xfId="1" applyFont="1" applyBorder="1" applyProtection="1"/>
    <xf numFmtId="38" fontId="20" fillId="0" borderId="10" xfId="1" applyFont="1" applyBorder="1" applyAlignment="1" applyProtection="1">
      <alignment horizontal="center"/>
    </xf>
    <xf numFmtId="38" fontId="20" fillId="0" borderId="17" xfId="1" applyFont="1" applyBorder="1" applyProtection="1"/>
    <xf numFmtId="38" fontId="20" fillId="0" borderId="18" xfId="1" applyFont="1" applyBorder="1" applyProtection="1"/>
    <xf numFmtId="38" fontId="20" fillId="0" borderId="19" xfId="1" applyFont="1" applyBorder="1" applyProtection="1"/>
    <xf numFmtId="38" fontId="20" fillId="0" borderId="14" xfId="1" applyFont="1" applyBorder="1" applyProtection="1"/>
    <xf numFmtId="38" fontId="20" fillId="0" borderId="0" xfId="1" applyFont="1" applyBorder="1" applyProtection="1"/>
    <xf numFmtId="38" fontId="20" fillId="0" borderId="0" xfId="1" applyFont="1" applyFill="1" applyBorder="1" applyProtection="1"/>
    <xf numFmtId="38" fontId="23" fillId="0" borderId="0" xfId="1" applyFont="1" applyProtection="1"/>
    <xf numFmtId="177" fontId="22" fillId="0" borderId="0" xfId="1" applyNumberFormat="1" applyFont="1" applyProtection="1"/>
    <xf numFmtId="177" fontId="22" fillId="0" borderId="0" xfId="1" applyNumberFormat="1" applyFont="1" applyAlignment="1" applyProtection="1">
      <alignment vertical="center"/>
    </xf>
    <xf numFmtId="176" fontId="22" fillId="0" borderId="0" xfId="1" applyNumberFormat="1" applyFont="1" applyProtection="1"/>
    <xf numFmtId="38" fontId="26" fillId="0" borderId="0" xfId="1" applyFont="1" applyProtection="1"/>
    <xf numFmtId="177" fontId="26" fillId="0" borderId="0" xfId="1" applyNumberFormat="1" applyFont="1" applyProtection="1"/>
    <xf numFmtId="177" fontId="27" fillId="0" borderId="0" xfId="1" applyNumberFormat="1" applyFont="1" applyProtection="1"/>
    <xf numFmtId="176" fontId="26" fillId="0" borderId="0" xfId="1" applyNumberFormat="1" applyFont="1" applyProtection="1"/>
    <xf numFmtId="176" fontId="26" fillId="0" borderId="0" xfId="1" applyNumberFormat="1" applyFont="1" applyAlignment="1" applyProtection="1">
      <alignment horizontal="right"/>
    </xf>
    <xf numFmtId="38" fontId="27" fillId="0" borderId="0" xfId="1" applyFont="1" applyProtection="1"/>
    <xf numFmtId="49" fontId="26" fillId="0" borderId="0" xfId="1" applyNumberFormat="1" applyFont="1" applyProtection="1"/>
    <xf numFmtId="177" fontId="24" fillId="0" borderId="15" xfId="1" applyNumberFormat="1" applyFont="1" applyFill="1" applyBorder="1" applyAlignment="1" applyProtection="1">
      <alignment shrinkToFit="1"/>
    </xf>
    <xf numFmtId="177" fontId="24" fillId="0" borderId="16" xfId="1" applyNumberFormat="1" applyFont="1" applyFill="1" applyBorder="1" applyAlignment="1" applyProtection="1">
      <alignment shrinkToFit="1"/>
    </xf>
    <xf numFmtId="176" fontId="24" fillId="0" borderId="15" xfId="1" applyNumberFormat="1" applyFont="1" applyFill="1" applyBorder="1" applyAlignment="1" applyProtection="1">
      <alignment horizontal="right" vertical="center" shrinkToFit="1"/>
    </xf>
    <xf numFmtId="176" fontId="24" fillId="0" borderId="16" xfId="1" applyNumberFormat="1" applyFont="1" applyBorder="1" applyProtection="1"/>
    <xf numFmtId="176" fontId="24" fillId="0" borderId="16" xfId="1" applyNumberFormat="1" applyFont="1" applyBorder="1" applyAlignment="1" applyProtection="1">
      <alignment horizontal="right"/>
    </xf>
    <xf numFmtId="177" fontId="25" fillId="0" borderId="0" xfId="1" applyNumberFormat="1" applyFont="1" applyFill="1" applyBorder="1" applyAlignment="1" applyProtection="1">
      <alignment horizontal="right" shrinkToFit="1"/>
    </xf>
    <xf numFmtId="176" fontId="25" fillId="0" borderId="0" xfId="1" applyNumberFormat="1" applyFont="1" applyProtection="1"/>
    <xf numFmtId="176" fontId="25" fillId="0" borderId="0" xfId="1" applyNumberFormat="1" applyFont="1" applyAlignment="1" applyProtection="1">
      <alignment horizontal="right"/>
    </xf>
    <xf numFmtId="177" fontId="24" fillId="0" borderId="16" xfId="1" applyNumberFormat="1" applyFont="1" applyFill="1" applyBorder="1" applyAlignment="1" applyProtection="1">
      <alignment shrinkToFit="1"/>
      <protection locked="0"/>
    </xf>
    <xf numFmtId="177" fontId="24" fillId="0" borderId="20" xfId="1" applyNumberFormat="1" applyFont="1" applyFill="1" applyBorder="1" applyAlignment="1" applyProtection="1">
      <alignment shrinkToFit="1"/>
      <protection locked="0"/>
    </xf>
    <xf numFmtId="177" fontId="24" fillId="0" borderId="20" xfId="1" applyNumberFormat="1" applyFont="1" applyFill="1" applyBorder="1" applyAlignment="1" applyProtection="1">
      <alignment shrinkToFit="1"/>
    </xf>
    <xf numFmtId="176" fontId="24" fillId="0" borderId="20" xfId="1" applyNumberFormat="1" applyFont="1" applyBorder="1" applyProtection="1"/>
    <xf numFmtId="176" fontId="24" fillId="0" borderId="20" xfId="1" applyNumberFormat="1" applyFont="1" applyBorder="1" applyAlignment="1" applyProtection="1">
      <alignment horizontal="right"/>
    </xf>
    <xf numFmtId="177" fontId="24" fillId="0" borderId="14" xfId="1" applyNumberFormat="1" applyFont="1" applyFill="1" applyBorder="1" applyAlignment="1" applyProtection="1">
      <alignment shrinkToFit="1"/>
      <protection locked="0"/>
    </xf>
    <xf numFmtId="177" fontId="24" fillId="0" borderId="14" xfId="1" applyNumberFormat="1" applyFont="1" applyFill="1" applyBorder="1" applyAlignment="1" applyProtection="1">
      <alignment shrinkToFit="1"/>
    </xf>
    <xf numFmtId="176" fontId="24" fillId="0" borderId="14" xfId="1" applyNumberFormat="1" applyFont="1" applyBorder="1" applyProtection="1"/>
    <xf numFmtId="176" fontId="24" fillId="0" borderId="14" xfId="1" applyNumberFormat="1" applyFont="1" applyBorder="1" applyAlignment="1" applyProtection="1">
      <alignment horizontal="right"/>
    </xf>
    <xf numFmtId="177" fontId="24" fillId="0" borderId="15" xfId="1" applyNumberFormat="1" applyFont="1" applyBorder="1" applyAlignment="1" applyProtection="1">
      <alignment horizontal="right"/>
    </xf>
    <xf numFmtId="177" fontId="24" fillId="0" borderId="5" xfId="1" applyNumberFormat="1" applyFont="1" applyFill="1" applyBorder="1" applyAlignment="1" applyProtection="1">
      <alignment shrinkToFit="1"/>
      <protection locked="0"/>
    </xf>
    <xf numFmtId="177" fontId="24" fillId="0" borderId="15" xfId="1" applyNumberFormat="1" applyFont="1" applyFill="1" applyBorder="1" applyAlignment="1" applyProtection="1"/>
    <xf numFmtId="177" fontId="24" fillId="0" borderId="16" xfId="2" applyNumberFormat="1" applyFont="1" applyFill="1" applyBorder="1" applyAlignment="1" applyProtection="1">
      <alignment shrinkToFit="1"/>
      <protection locked="0"/>
    </xf>
    <xf numFmtId="177" fontId="24" fillId="0" borderId="21" xfId="1" applyNumberFormat="1" applyFont="1" applyFill="1" applyBorder="1" applyAlignment="1" applyProtection="1"/>
    <xf numFmtId="177" fontId="24" fillId="0" borderId="20" xfId="2" applyNumberFormat="1" applyFont="1" applyFill="1" applyBorder="1" applyAlignment="1" applyProtection="1">
      <alignment shrinkToFit="1"/>
      <protection locked="0"/>
    </xf>
    <xf numFmtId="176" fontId="24" fillId="0" borderId="21" xfId="1" applyNumberFormat="1" applyFont="1" applyFill="1" applyBorder="1" applyAlignment="1" applyProtection="1">
      <alignment horizontal="right" vertical="center" shrinkToFit="1"/>
    </xf>
    <xf numFmtId="177" fontId="24" fillId="0" borderId="22" xfId="1" applyNumberFormat="1" applyFont="1" applyBorder="1" applyAlignment="1" applyProtection="1">
      <alignment horizontal="right"/>
    </xf>
    <xf numFmtId="177" fontId="24" fillId="0" borderId="14" xfId="2" applyNumberFormat="1" applyFont="1" applyFill="1" applyBorder="1" applyAlignment="1" applyProtection="1">
      <alignment shrinkToFit="1"/>
      <protection locked="0"/>
    </xf>
    <xf numFmtId="176" fontId="24" fillId="0" borderId="22" xfId="1" applyNumberFormat="1" applyFont="1" applyFill="1" applyBorder="1" applyAlignment="1" applyProtection="1">
      <alignment horizontal="right" vertical="center" shrinkToFit="1"/>
    </xf>
    <xf numFmtId="177" fontId="24" fillId="0" borderId="22" xfId="1" applyNumberFormat="1" applyFont="1" applyFill="1" applyBorder="1" applyAlignment="1" applyProtection="1"/>
    <xf numFmtId="38" fontId="9" fillId="0" borderId="4" xfId="1" applyFont="1" applyBorder="1" applyAlignment="1" applyProtection="1">
      <alignment horizontal="center" vertical="center" textRotation="255" wrapText="1"/>
    </xf>
    <xf numFmtId="38" fontId="9" fillId="0" borderId="10" xfId="1" applyFont="1" applyBorder="1" applyAlignment="1" applyProtection="1">
      <alignment horizontal="center" vertical="center" textRotation="255"/>
    </xf>
    <xf numFmtId="38" fontId="9" fillId="0" borderId="4" xfId="1" applyFont="1" applyFill="1" applyBorder="1" applyAlignment="1" applyProtection="1">
      <alignment horizontal="center" vertical="center" wrapText="1"/>
    </xf>
    <xf numFmtId="38" fontId="9" fillId="0" borderId="10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 wrapText="1"/>
    </xf>
    <xf numFmtId="38" fontId="9" fillId="0" borderId="9" xfId="1" applyFont="1" applyFill="1" applyBorder="1" applyAlignment="1" applyProtection="1">
      <alignment horizontal="center" vertical="center"/>
    </xf>
    <xf numFmtId="38" fontId="9" fillId="0" borderId="4" xfId="1" applyFont="1" applyBorder="1" applyAlignment="1" applyProtection="1">
      <alignment horizontal="center" vertical="center" wrapText="1"/>
    </xf>
    <xf numFmtId="38" fontId="9" fillId="0" borderId="10" xfId="1" applyFont="1" applyBorder="1" applyAlignment="1" applyProtection="1">
      <alignment horizontal="center" vertical="center"/>
    </xf>
    <xf numFmtId="38" fontId="9" fillId="0" borderId="4" xfId="1" applyFont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 wrapText="1" shrinkToFit="1"/>
    </xf>
    <xf numFmtId="38" fontId="9" fillId="0" borderId="10" xfId="1" applyFont="1" applyFill="1" applyBorder="1" applyAlignment="1" applyProtection="1">
      <alignment horizontal="center" vertical="center" shrinkToFit="1"/>
    </xf>
    <xf numFmtId="38" fontId="9" fillId="0" borderId="4" xfId="1" applyFont="1" applyBorder="1" applyAlignment="1" applyProtection="1">
      <alignment horizontal="center" vertical="center" textRotation="255" shrinkToFit="1"/>
    </xf>
    <xf numFmtId="38" fontId="9" fillId="0" borderId="10" xfId="1" applyFont="1" applyBorder="1" applyAlignment="1" applyProtection="1">
      <alignment horizontal="center" vertical="center" textRotation="255" shrinkToFit="1"/>
    </xf>
    <xf numFmtId="38" fontId="17" fillId="0" borderId="1" xfId="1" applyFont="1" applyBorder="1" applyAlignment="1" applyProtection="1">
      <alignment horizontal="center"/>
      <protection locked="0"/>
    </xf>
    <xf numFmtId="38" fontId="9" fillId="0" borderId="4" xfId="1" applyFont="1" applyBorder="1" applyAlignment="1" applyProtection="1">
      <alignment horizontal="center" vertical="center" textRotation="255"/>
    </xf>
    <xf numFmtId="38" fontId="9" fillId="0" borderId="8" xfId="1" applyFont="1" applyFill="1" applyBorder="1" applyAlignment="1" applyProtection="1">
      <alignment horizontal="center" vertical="center" textRotation="255"/>
    </xf>
    <xf numFmtId="0" fontId="9" fillId="0" borderId="11" xfId="0" applyFont="1" applyFill="1" applyBorder="1" applyAlignment="1">
      <alignment horizontal="center" vertical="center" textRotation="255"/>
    </xf>
    <xf numFmtId="38" fontId="9" fillId="0" borderId="4" xfId="1" applyFont="1" applyFill="1" applyBorder="1" applyAlignment="1" applyProtection="1">
      <alignment horizontal="center" vertical="center" textRotation="255"/>
    </xf>
    <xf numFmtId="0" fontId="9" fillId="0" borderId="10" xfId="0" applyFont="1" applyFill="1" applyBorder="1" applyAlignment="1">
      <alignment horizontal="center" vertical="center" textRotation="255"/>
    </xf>
    <xf numFmtId="38" fontId="9" fillId="0" borderId="5" xfId="1" applyFont="1" applyBorder="1" applyAlignment="1" applyProtection="1">
      <alignment horizontal="center" vertical="center"/>
    </xf>
    <xf numFmtId="38" fontId="9" fillId="0" borderId="6" xfId="1" applyFont="1" applyBorder="1" applyAlignment="1" applyProtection="1">
      <alignment horizontal="center" vertical="center"/>
    </xf>
    <xf numFmtId="38" fontId="9" fillId="0" borderId="7" xfId="1" applyFont="1" applyBorder="1" applyAlignment="1" applyProtection="1">
      <alignment horizontal="center" vertical="center"/>
    </xf>
    <xf numFmtId="38" fontId="9" fillId="0" borderId="2" xfId="1" applyFont="1" applyBorder="1" applyAlignment="1" applyProtection="1">
      <alignment horizontal="center" vertical="center"/>
    </xf>
    <xf numFmtId="38" fontId="9" fillId="0" borderId="3" xfId="1" applyFont="1" applyBorder="1" applyAlignment="1" applyProtection="1">
      <alignment horizontal="center" vertical="center"/>
    </xf>
    <xf numFmtId="38" fontId="9" fillId="0" borderId="8" xfId="1" applyFont="1" applyBorder="1" applyAlignment="1" applyProtection="1">
      <alignment horizontal="center" vertical="center"/>
    </xf>
    <xf numFmtId="38" fontId="9" fillId="0" borderId="12" xfId="1" applyFont="1" applyBorder="1" applyAlignment="1" applyProtection="1">
      <alignment horizontal="center" vertical="center"/>
    </xf>
    <xf numFmtId="38" fontId="9" fillId="0" borderId="1" xfId="1" applyFont="1" applyBorder="1" applyAlignment="1" applyProtection="1">
      <alignment horizontal="center" vertical="center"/>
    </xf>
    <xf numFmtId="38" fontId="9" fillId="0" borderId="13" xfId="1" applyFont="1" applyBorder="1" applyAlignment="1" applyProtection="1">
      <alignment horizontal="center" vertical="center"/>
    </xf>
    <xf numFmtId="38" fontId="9" fillId="0" borderId="9" xfId="1" applyFont="1" applyBorder="1" applyAlignment="1" applyProtection="1">
      <alignment horizontal="center" vertical="center"/>
    </xf>
    <xf numFmtId="38" fontId="9" fillId="0" borderId="11" xfId="1" applyFont="1" applyBorder="1" applyAlignment="1" applyProtection="1">
      <alignment horizontal="center" vertical="center"/>
    </xf>
    <xf numFmtId="38" fontId="9" fillId="0" borderId="14" xfId="1" applyFont="1" applyBorder="1" applyAlignment="1" applyProtection="1">
      <alignment horizontal="center" vertical="center" textRotation="255"/>
    </xf>
    <xf numFmtId="38" fontId="9" fillId="0" borderId="14" xfId="1" applyFont="1" applyFill="1" applyBorder="1" applyAlignment="1" applyProtection="1">
      <alignment horizontal="center" vertical="center"/>
    </xf>
    <xf numFmtId="38" fontId="9" fillId="0" borderId="12" xfId="1" applyFont="1" applyFill="1" applyBorder="1" applyAlignment="1" applyProtection="1">
      <alignment horizontal="center" vertical="center"/>
    </xf>
    <xf numFmtId="38" fontId="9" fillId="0" borderId="14" xfId="1" applyFont="1" applyBorder="1" applyAlignment="1" applyProtection="1">
      <alignment horizontal="center" vertical="center"/>
    </xf>
    <xf numFmtId="0" fontId="9" fillId="0" borderId="13" xfId="0" applyFont="1" applyFill="1" applyBorder="1" applyAlignment="1">
      <alignment horizontal="center" vertical="center" textRotation="255"/>
    </xf>
    <xf numFmtId="0" fontId="9" fillId="0" borderId="14" xfId="0" applyFont="1" applyFill="1" applyBorder="1" applyAlignment="1">
      <alignment horizontal="center" vertical="center" textRotation="255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1" xfId="0" applyNumberFormat="1" applyFont="1" applyFill="1" applyBorder="1" applyAlignment="1">
      <alignment horizontal="center" vertical="center"/>
    </xf>
    <xf numFmtId="38" fontId="9" fillId="0" borderId="14" xfId="1" applyFont="1" applyBorder="1" applyAlignment="1" applyProtection="1">
      <alignment horizontal="center" vertical="center" textRotation="255" shrinkToFit="1"/>
    </xf>
    <xf numFmtId="38" fontId="9" fillId="0" borderId="14" xfId="1" applyFont="1" applyFill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177" fontId="9" fillId="2" borderId="0" xfId="0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shrinkToFit="1"/>
    </xf>
    <xf numFmtId="177" fontId="9" fillId="2" borderId="11" xfId="0" applyNumberFormat="1" applyFont="1" applyFill="1" applyBorder="1" applyAlignment="1">
      <alignment horizontal="center" shrinkToFit="1"/>
    </xf>
    <xf numFmtId="38" fontId="9" fillId="0" borderId="9" xfId="1" applyFont="1" applyFill="1" applyBorder="1" applyAlignment="1" applyProtection="1">
      <alignment horizontal="center"/>
    </xf>
    <xf numFmtId="38" fontId="9" fillId="0" borderId="11" xfId="1" applyFont="1" applyFill="1" applyBorder="1" applyAlignment="1" applyProtection="1">
      <alignment horizontal="center"/>
    </xf>
    <xf numFmtId="38" fontId="9" fillId="0" borderId="0" xfId="1" applyFont="1" applyBorder="1" applyAlignment="1" applyProtection="1">
      <alignment horizontal="center" vertical="center"/>
    </xf>
    <xf numFmtId="38" fontId="9" fillId="0" borderId="12" xfId="1" applyFont="1" applyBorder="1" applyAlignment="1" applyProtection="1">
      <alignment horizontal="center"/>
    </xf>
    <xf numFmtId="38" fontId="9" fillId="0" borderId="1" xfId="1" applyFont="1" applyBorder="1" applyAlignment="1" applyProtection="1">
      <alignment horizontal="center"/>
    </xf>
    <xf numFmtId="38" fontId="9" fillId="0" borderId="0" xfId="1" applyFont="1" applyFill="1" applyBorder="1" applyAlignment="1" applyProtection="1">
      <alignment horizontal="center"/>
    </xf>
    <xf numFmtId="38" fontId="17" fillId="0" borderId="1" xfId="1" applyFont="1" applyBorder="1" applyAlignment="1" applyProtection="1">
      <alignment horizontal="center" vertical="center"/>
    </xf>
    <xf numFmtId="38" fontId="17" fillId="0" borderId="1" xfId="1" applyFont="1" applyBorder="1" applyAlignment="1" applyProtection="1">
      <alignment horizontal="center"/>
    </xf>
    <xf numFmtId="38" fontId="22" fillId="0" borderId="6" xfId="1" applyFont="1" applyBorder="1" applyAlignment="1" applyProtection="1">
      <alignment horizontal="center"/>
    </xf>
    <xf numFmtId="177" fontId="20" fillId="0" borderId="4" xfId="1" applyNumberFormat="1" applyFont="1" applyBorder="1" applyAlignment="1" applyProtection="1">
      <alignment horizontal="center" vertical="center" textRotation="255"/>
    </xf>
    <xf numFmtId="177" fontId="20" fillId="0" borderId="10" xfId="1" applyNumberFormat="1" applyFont="1" applyBorder="1" applyAlignment="1" applyProtection="1">
      <alignment horizontal="center" vertical="center" textRotation="255"/>
    </xf>
    <xf numFmtId="177" fontId="20" fillId="0" borderId="14" xfId="1" applyNumberFormat="1" applyFont="1" applyBorder="1" applyAlignment="1" applyProtection="1">
      <alignment horizontal="center" vertical="center" textRotation="255"/>
    </xf>
    <xf numFmtId="177" fontId="20" fillId="0" borderId="2" xfId="1" applyNumberFormat="1" applyFont="1" applyBorder="1" applyAlignment="1" applyProtection="1">
      <alignment horizontal="center" vertical="center"/>
    </xf>
    <xf numFmtId="177" fontId="20" fillId="0" borderId="3" xfId="1" applyNumberFormat="1" applyFont="1" applyBorder="1" applyAlignment="1" applyProtection="1">
      <alignment horizontal="center" vertical="center"/>
    </xf>
    <xf numFmtId="177" fontId="20" fillId="0" borderId="8" xfId="1" applyNumberFormat="1" applyFont="1" applyBorder="1" applyAlignment="1" applyProtection="1">
      <alignment horizontal="center" vertical="center"/>
    </xf>
    <xf numFmtId="177" fontId="20" fillId="0" borderId="12" xfId="1" applyNumberFormat="1" applyFont="1" applyBorder="1" applyAlignment="1" applyProtection="1">
      <alignment horizontal="center" vertical="center"/>
    </xf>
    <xf numFmtId="177" fontId="20" fillId="0" borderId="1" xfId="1" applyNumberFormat="1" applyFont="1" applyBorder="1" applyAlignment="1" applyProtection="1">
      <alignment horizontal="center" vertical="center"/>
    </xf>
    <xf numFmtId="177" fontId="20" fillId="0" borderId="13" xfId="1" applyNumberFormat="1" applyFont="1" applyBorder="1" applyAlignment="1" applyProtection="1">
      <alignment horizontal="center" vertical="center"/>
    </xf>
    <xf numFmtId="177" fontId="20" fillId="0" borderId="4" xfId="1" applyNumberFormat="1" applyFont="1" applyBorder="1" applyAlignment="1" applyProtection="1">
      <alignment horizontal="center" vertical="center" textRotation="255" wrapText="1"/>
    </xf>
    <xf numFmtId="177" fontId="20" fillId="0" borderId="10" xfId="1" applyNumberFormat="1" applyFont="1" applyBorder="1" applyAlignment="1" applyProtection="1">
      <alignment horizontal="center" vertical="center" textRotation="255" wrapText="1"/>
    </xf>
    <xf numFmtId="177" fontId="20" fillId="0" borderId="14" xfId="1" applyNumberFormat="1" applyFont="1" applyBorder="1" applyAlignment="1" applyProtection="1">
      <alignment horizontal="center" vertical="center" textRotation="255" wrapText="1"/>
    </xf>
    <xf numFmtId="38" fontId="20" fillId="0" borderId="2" xfId="1" applyFont="1" applyBorder="1" applyAlignment="1" applyProtection="1">
      <alignment horizontal="center" vertical="center"/>
    </xf>
    <xf numFmtId="38" fontId="20" fillId="0" borderId="3" xfId="1" applyFont="1" applyBorder="1" applyAlignment="1" applyProtection="1">
      <alignment horizontal="center" vertical="center"/>
    </xf>
    <xf numFmtId="38" fontId="20" fillId="0" borderId="8" xfId="1" applyFont="1" applyBorder="1" applyAlignment="1" applyProtection="1">
      <alignment horizontal="center" vertical="center"/>
    </xf>
    <xf numFmtId="38" fontId="20" fillId="0" borderId="9" xfId="1" applyFont="1" applyBorder="1" applyAlignment="1" applyProtection="1">
      <alignment horizontal="center" vertical="center"/>
    </xf>
    <xf numFmtId="38" fontId="20" fillId="0" borderId="0" xfId="1" applyFont="1" applyBorder="1" applyAlignment="1" applyProtection="1">
      <alignment horizontal="center" vertical="center"/>
    </xf>
    <xf numFmtId="38" fontId="20" fillId="0" borderId="11" xfId="1" applyFont="1" applyBorder="1" applyAlignment="1" applyProtection="1">
      <alignment horizontal="center" vertical="center"/>
    </xf>
    <xf numFmtId="38" fontId="20" fillId="0" borderId="12" xfId="1" applyFont="1" applyBorder="1" applyAlignment="1" applyProtection="1">
      <alignment horizontal="center" vertical="center"/>
    </xf>
    <xf numFmtId="38" fontId="20" fillId="0" borderId="1" xfId="1" applyFont="1" applyBorder="1" applyAlignment="1" applyProtection="1">
      <alignment horizontal="center" vertical="center"/>
    </xf>
    <xf numFmtId="38" fontId="20" fillId="0" borderId="13" xfId="1" applyFont="1" applyBorder="1" applyAlignment="1" applyProtection="1">
      <alignment horizontal="center" vertical="center"/>
    </xf>
    <xf numFmtId="177" fontId="20" fillId="0" borderId="4" xfId="1" applyNumberFormat="1" applyFont="1" applyFill="1" applyBorder="1" applyAlignment="1" applyProtection="1">
      <alignment horizontal="center" vertical="center" wrapText="1"/>
    </xf>
    <xf numFmtId="177" fontId="20" fillId="0" borderId="10" xfId="1" applyNumberFormat="1" applyFont="1" applyFill="1" applyBorder="1" applyAlignment="1" applyProtection="1">
      <alignment horizontal="center" vertical="center" wrapText="1"/>
    </xf>
    <xf numFmtId="177" fontId="20" fillId="0" borderId="14" xfId="1" applyNumberFormat="1" applyFont="1" applyFill="1" applyBorder="1" applyAlignment="1" applyProtection="1">
      <alignment horizontal="center" vertical="center" wrapText="1"/>
    </xf>
    <xf numFmtId="176" fontId="20" fillId="0" borderId="4" xfId="1" applyNumberFormat="1" applyFont="1" applyFill="1" applyBorder="1" applyAlignment="1" applyProtection="1">
      <alignment horizontal="center" vertical="center" textRotation="255"/>
    </xf>
    <xf numFmtId="176" fontId="20" fillId="0" borderId="10" xfId="1" applyNumberFormat="1" applyFont="1" applyFill="1" applyBorder="1" applyAlignment="1" applyProtection="1">
      <alignment horizontal="center" vertical="center" textRotation="255"/>
    </xf>
    <xf numFmtId="176" fontId="20" fillId="0" borderId="14" xfId="1" applyNumberFormat="1" applyFont="1" applyFill="1" applyBorder="1" applyAlignment="1" applyProtection="1">
      <alignment horizontal="center" vertical="center" textRotation="255"/>
    </xf>
    <xf numFmtId="177" fontId="20" fillId="0" borderId="5" xfId="1" applyNumberFormat="1" applyFont="1" applyBorder="1" applyAlignment="1" applyProtection="1">
      <alignment horizontal="center" vertical="center"/>
    </xf>
    <xf numFmtId="177" fontId="20" fillId="0" borderId="6" xfId="1" applyNumberFormat="1" applyFont="1" applyBorder="1" applyAlignment="1" applyProtection="1">
      <alignment horizontal="center" vertical="center"/>
    </xf>
    <xf numFmtId="177" fontId="20" fillId="0" borderId="7" xfId="1" applyNumberFormat="1" applyFont="1" applyBorder="1" applyAlignment="1" applyProtection="1">
      <alignment horizontal="center" vertical="center"/>
    </xf>
    <xf numFmtId="177" fontId="20" fillId="0" borderId="2" xfId="1" applyNumberFormat="1" applyFont="1" applyFill="1" applyBorder="1" applyAlignment="1" applyProtection="1">
      <alignment horizontal="center" vertical="center" wrapText="1"/>
    </xf>
    <xf numFmtId="177" fontId="20" fillId="0" borderId="9" xfId="1" applyNumberFormat="1" applyFont="1" applyFill="1" applyBorder="1" applyAlignment="1" applyProtection="1">
      <alignment horizontal="center" vertical="center" wrapText="1"/>
    </xf>
    <xf numFmtId="177" fontId="20" fillId="0" borderId="12" xfId="1" applyNumberFormat="1" applyFont="1" applyFill="1" applyBorder="1" applyAlignment="1" applyProtection="1">
      <alignment horizontal="center" vertical="center" wrapText="1"/>
    </xf>
    <xf numFmtId="177" fontId="20" fillId="0" borderId="4" xfId="1" applyNumberFormat="1" applyFont="1" applyBorder="1" applyAlignment="1" applyProtection="1">
      <alignment horizontal="center" vertical="center" wrapText="1"/>
    </xf>
    <xf numFmtId="177" fontId="20" fillId="0" borderId="10" xfId="1" applyNumberFormat="1" applyFont="1" applyBorder="1" applyAlignment="1" applyProtection="1">
      <alignment horizontal="center" vertical="center" wrapText="1"/>
    </xf>
    <xf numFmtId="177" fontId="20" fillId="0" borderId="14" xfId="1" applyNumberFormat="1" applyFont="1" applyBorder="1" applyAlignment="1" applyProtection="1">
      <alignment horizontal="center" vertical="center" wrapText="1"/>
    </xf>
    <xf numFmtId="177" fontId="20" fillId="0" borderId="4" xfId="1" applyNumberFormat="1" applyFont="1" applyBorder="1" applyAlignment="1" applyProtection="1">
      <alignment horizontal="center" vertical="center"/>
    </xf>
    <xf numFmtId="177" fontId="20" fillId="0" borderId="10" xfId="1" applyNumberFormat="1" applyFont="1" applyBorder="1" applyAlignment="1" applyProtection="1">
      <alignment horizontal="center" vertical="center"/>
    </xf>
    <xf numFmtId="177" fontId="20" fillId="0" borderId="14" xfId="1" applyNumberFormat="1" applyFont="1" applyBorder="1" applyAlignment="1" applyProtection="1">
      <alignment horizontal="center" vertical="center"/>
    </xf>
    <xf numFmtId="177" fontId="20" fillId="0" borderId="4" xfId="1" applyNumberFormat="1" applyFont="1" applyFill="1" applyBorder="1" applyAlignment="1" applyProtection="1">
      <alignment horizontal="center" vertical="center" wrapText="1" shrinkToFit="1"/>
    </xf>
    <xf numFmtId="177" fontId="20" fillId="0" borderId="14" xfId="1" applyNumberFormat="1" applyFont="1" applyFill="1" applyBorder="1" applyAlignment="1" applyProtection="1">
      <alignment horizontal="center" vertical="center" wrapText="1" shrinkToFit="1"/>
    </xf>
    <xf numFmtId="38" fontId="22" fillId="0" borderId="1" xfId="1" applyFont="1" applyBorder="1" applyAlignment="1" applyProtection="1">
      <alignment horizontal="center"/>
      <protection locked="0"/>
    </xf>
    <xf numFmtId="38" fontId="17" fillId="0" borderId="1" xfId="1" applyFont="1" applyBorder="1" applyAlignment="1" applyProtection="1">
      <alignment horizontal="right"/>
      <protection locked="0"/>
    </xf>
    <xf numFmtId="0" fontId="17" fillId="0" borderId="1" xfId="0" applyFont="1" applyBorder="1" applyAlignment="1" applyProtection="1">
      <protection locked="0"/>
    </xf>
    <xf numFmtId="176" fontId="17" fillId="0" borderId="1" xfId="1" applyNumberFormat="1" applyFont="1" applyBorder="1" applyAlignment="1" applyProtection="1">
      <alignment horizontal="right"/>
      <protection locked="0"/>
    </xf>
    <xf numFmtId="176" fontId="17" fillId="0" borderId="1" xfId="0" applyNumberFormat="1" applyFont="1" applyBorder="1" applyAlignment="1" applyProtection="1">
      <protection locked="0"/>
    </xf>
    <xf numFmtId="177" fontId="9" fillId="0" borderId="4" xfId="1" applyNumberFormat="1" applyFont="1" applyBorder="1" applyAlignment="1" applyProtection="1">
      <alignment horizontal="center" vertical="center" textRotation="255" wrapText="1"/>
    </xf>
    <xf numFmtId="177" fontId="9" fillId="0" borderId="10" xfId="1" applyNumberFormat="1" applyFont="1" applyBorder="1" applyAlignment="1" applyProtection="1">
      <alignment horizontal="center" vertical="center" textRotation="255"/>
    </xf>
    <xf numFmtId="177" fontId="9" fillId="0" borderId="14" xfId="1" applyNumberFormat="1" applyFont="1" applyBorder="1" applyAlignment="1" applyProtection="1">
      <alignment horizontal="center" vertical="center" textRotation="255"/>
    </xf>
    <xf numFmtId="177" fontId="9" fillId="0" borderId="5" xfId="1" applyNumberFormat="1" applyFont="1" applyBorder="1" applyAlignment="1" applyProtection="1">
      <alignment horizontal="center" vertical="center"/>
    </xf>
    <xf numFmtId="177" fontId="9" fillId="0" borderId="6" xfId="1" applyNumberFormat="1" applyFont="1" applyBorder="1" applyAlignment="1" applyProtection="1">
      <alignment horizontal="center" vertical="center"/>
    </xf>
    <xf numFmtId="177" fontId="9" fillId="0" borderId="7" xfId="1" applyNumberFormat="1" applyFont="1" applyBorder="1" applyAlignment="1" applyProtection="1">
      <alignment horizontal="center" vertical="center"/>
    </xf>
    <xf numFmtId="177" fontId="9" fillId="0" borderId="4" xfId="1" applyNumberFormat="1" applyFont="1" applyBorder="1" applyAlignment="1" applyProtection="1">
      <alignment horizontal="center" vertical="center" textRotation="255"/>
    </xf>
    <xf numFmtId="176" fontId="9" fillId="0" borderId="4" xfId="1" applyNumberFormat="1" applyFont="1" applyFill="1" applyBorder="1" applyAlignment="1" applyProtection="1">
      <alignment horizontal="center" vertical="center" textRotation="255"/>
    </xf>
    <xf numFmtId="176" fontId="9" fillId="0" borderId="10" xfId="0" applyNumberFormat="1" applyFont="1" applyFill="1" applyBorder="1" applyAlignment="1">
      <alignment horizontal="center" vertical="center" textRotation="255"/>
    </xf>
    <xf numFmtId="176" fontId="9" fillId="0" borderId="14" xfId="0" applyNumberFormat="1" applyFont="1" applyFill="1" applyBorder="1" applyAlignment="1">
      <alignment horizontal="center" vertical="center" textRotation="255"/>
    </xf>
    <xf numFmtId="177" fontId="9" fillId="0" borderId="2" xfId="1" applyNumberFormat="1" applyFont="1" applyBorder="1" applyAlignment="1" applyProtection="1">
      <alignment horizontal="center" vertical="center"/>
    </xf>
    <xf numFmtId="177" fontId="9" fillId="0" borderId="3" xfId="1" applyNumberFormat="1" applyFont="1" applyBorder="1" applyAlignment="1" applyProtection="1">
      <alignment horizontal="center" vertical="center"/>
    </xf>
    <xf numFmtId="177" fontId="9" fillId="0" borderId="8" xfId="1" applyNumberFormat="1" applyFont="1" applyBorder="1" applyAlignment="1" applyProtection="1">
      <alignment horizontal="center" vertical="center"/>
    </xf>
    <xf numFmtId="177" fontId="9" fillId="0" borderId="12" xfId="1" applyNumberFormat="1" applyFont="1" applyBorder="1" applyAlignment="1" applyProtection="1">
      <alignment horizontal="center" vertical="center"/>
    </xf>
    <xf numFmtId="177" fontId="9" fillId="0" borderId="1" xfId="1" applyNumberFormat="1" applyFont="1" applyBorder="1" applyAlignment="1" applyProtection="1">
      <alignment horizontal="center" vertical="center"/>
    </xf>
    <xf numFmtId="177" fontId="9" fillId="0" borderId="13" xfId="1" applyNumberFormat="1" applyFont="1" applyBorder="1" applyAlignment="1" applyProtection="1">
      <alignment horizontal="center" vertical="center"/>
    </xf>
    <xf numFmtId="177" fontId="9" fillId="0" borderId="4" xfId="1" applyNumberFormat="1" applyFont="1" applyFill="1" applyBorder="1" applyAlignment="1" applyProtection="1">
      <alignment horizontal="center" vertical="center" wrapText="1"/>
    </xf>
    <xf numFmtId="177" fontId="9" fillId="0" borderId="10" xfId="1" applyNumberFormat="1" applyFont="1" applyFill="1" applyBorder="1" applyAlignment="1" applyProtection="1">
      <alignment horizontal="center" vertical="center"/>
    </xf>
    <xf numFmtId="177" fontId="9" fillId="0" borderId="14" xfId="1" applyNumberFormat="1" applyFont="1" applyFill="1" applyBorder="1" applyAlignment="1" applyProtection="1">
      <alignment horizontal="center" vertical="center"/>
    </xf>
    <xf numFmtId="177" fontId="9" fillId="0" borderId="2" xfId="1" applyNumberFormat="1" applyFont="1" applyFill="1" applyBorder="1" applyAlignment="1" applyProtection="1">
      <alignment horizontal="center" vertical="center" wrapText="1"/>
    </xf>
    <xf numFmtId="177" fontId="9" fillId="0" borderId="9" xfId="1" applyNumberFormat="1" applyFont="1" applyFill="1" applyBorder="1" applyAlignment="1" applyProtection="1">
      <alignment horizontal="center" vertical="center"/>
    </xf>
    <xf numFmtId="177" fontId="9" fillId="0" borderId="12" xfId="1" applyNumberFormat="1" applyFont="1" applyFill="1" applyBorder="1" applyAlignment="1" applyProtection="1">
      <alignment horizontal="center" vertical="center"/>
    </xf>
    <xf numFmtId="177" fontId="9" fillId="0" borderId="4" xfId="1" applyNumberFormat="1" applyFont="1" applyBorder="1" applyAlignment="1" applyProtection="1">
      <alignment horizontal="center" vertical="center" wrapText="1"/>
    </xf>
    <xf numFmtId="177" fontId="9" fillId="0" borderId="10" xfId="1" applyNumberFormat="1" applyFont="1" applyBorder="1" applyAlignment="1" applyProtection="1">
      <alignment horizontal="center" vertical="center"/>
    </xf>
    <xf numFmtId="177" fontId="9" fillId="0" borderId="14" xfId="1" applyNumberFormat="1" applyFont="1" applyBorder="1" applyAlignment="1" applyProtection="1">
      <alignment horizontal="center" vertical="center"/>
    </xf>
    <xf numFmtId="177" fontId="9" fillId="0" borderId="4" xfId="1" applyNumberFormat="1" applyFont="1" applyBorder="1" applyAlignment="1" applyProtection="1">
      <alignment horizontal="center" vertical="center"/>
    </xf>
    <xf numFmtId="177" fontId="9" fillId="0" borderId="4" xfId="1" applyNumberFormat="1" applyFont="1" applyFill="1" applyBorder="1" applyAlignment="1" applyProtection="1">
      <alignment horizontal="center" vertical="center" wrapText="1" shrinkToFit="1"/>
    </xf>
    <xf numFmtId="177" fontId="9" fillId="0" borderId="14" xfId="1" applyNumberFormat="1" applyFont="1" applyFill="1" applyBorder="1" applyAlignment="1" applyProtection="1">
      <alignment horizontal="center" vertical="center" shrinkToFit="1"/>
    </xf>
    <xf numFmtId="177" fontId="9" fillId="0" borderId="4" xfId="1" applyNumberFormat="1" applyFont="1" applyBorder="1" applyAlignment="1" applyProtection="1">
      <alignment horizontal="center" vertical="center" textRotation="255" shrinkToFit="1"/>
    </xf>
    <xf numFmtId="177" fontId="9" fillId="0" borderId="10" xfId="1" applyNumberFormat="1" applyFont="1" applyBorder="1" applyAlignment="1" applyProtection="1">
      <alignment horizontal="center" vertical="center" textRotation="255" shrinkToFit="1"/>
    </xf>
    <xf numFmtId="177" fontId="9" fillId="0" borderId="14" xfId="1" applyNumberFormat="1" applyFont="1" applyBorder="1" applyAlignment="1" applyProtection="1">
      <alignment horizontal="center" vertical="center" textRotation="255" shrinkToFit="1"/>
    </xf>
  </cellXfs>
  <cellStyles count="11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7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8"/>
  <sheetViews>
    <sheetView tabSelected="1" view="pageBreakPreview" zoomScale="80" zoomScaleNormal="75" zoomScaleSheetLayoutView="80" workbookViewId="0">
      <selection activeCell="Z44" sqref="Z44:Z49"/>
    </sheetView>
  </sheetViews>
  <sheetFormatPr defaultColWidth="11.625" defaultRowHeight="17.100000000000001" customHeight="1"/>
  <cols>
    <col min="1" max="1" width="3.625" style="1" customWidth="1"/>
    <col min="2" max="2" width="18.625" style="1" customWidth="1"/>
    <col min="3" max="3" width="11.5" style="1" customWidth="1"/>
    <col min="4" max="4" width="11.25" style="1" customWidth="1"/>
    <col min="5" max="5" width="9.375" style="1" customWidth="1"/>
    <col min="6" max="23" width="8.25" style="1" customWidth="1"/>
    <col min="24" max="32" width="7.625" style="1" customWidth="1"/>
    <col min="33" max="16384" width="11.625" style="1"/>
  </cols>
  <sheetData>
    <row r="1" spans="1:29" s="17" customFormat="1" ht="30" customHeight="1">
      <c r="A1" s="15"/>
      <c r="B1" s="15"/>
      <c r="C1" s="15"/>
      <c r="D1" s="16" t="s">
        <v>110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29" s="78" customFormat="1" ht="21" customHeight="1">
      <c r="A2" s="204" t="s">
        <v>112</v>
      </c>
      <c r="B2" s="204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164" t="s">
        <v>115</v>
      </c>
      <c r="AA2" s="164"/>
      <c r="AB2" s="164"/>
      <c r="AC2" s="164"/>
    </row>
    <row r="3" spans="1:29" s="8" customFormat="1" ht="30" customHeight="1">
      <c r="A3" s="173" t="s">
        <v>0</v>
      </c>
      <c r="B3" s="175"/>
      <c r="C3" s="165" t="s">
        <v>1</v>
      </c>
      <c r="D3" s="151" t="s">
        <v>109</v>
      </c>
      <c r="E3" s="151" t="s">
        <v>2</v>
      </c>
      <c r="F3" s="151" t="s">
        <v>3</v>
      </c>
      <c r="G3" s="170" t="s">
        <v>4</v>
      </c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2"/>
      <c r="V3" s="165" t="s">
        <v>5</v>
      </c>
      <c r="W3" s="165" t="s">
        <v>6</v>
      </c>
      <c r="X3" s="166" t="s">
        <v>7</v>
      </c>
      <c r="Y3" s="168" t="s">
        <v>8</v>
      </c>
      <c r="Z3" s="168" t="s">
        <v>9</v>
      </c>
      <c r="AA3" s="168" t="s">
        <v>10</v>
      </c>
      <c r="AB3" s="168" t="s">
        <v>11</v>
      </c>
      <c r="AC3" s="168" t="s">
        <v>12</v>
      </c>
    </row>
    <row r="4" spans="1:29" s="8" customFormat="1" ht="30" customHeight="1">
      <c r="A4" s="179"/>
      <c r="B4" s="180"/>
      <c r="C4" s="152"/>
      <c r="D4" s="152"/>
      <c r="E4" s="152"/>
      <c r="F4" s="152"/>
      <c r="G4" s="165" t="s">
        <v>13</v>
      </c>
      <c r="H4" s="173" t="s">
        <v>14</v>
      </c>
      <c r="I4" s="174"/>
      <c r="J4" s="174"/>
      <c r="K4" s="174"/>
      <c r="L4" s="174"/>
      <c r="M4" s="175"/>
      <c r="N4" s="151" t="s">
        <v>15</v>
      </c>
      <c r="O4" s="151" t="s">
        <v>16</v>
      </c>
      <c r="P4" s="151" t="s">
        <v>17</v>
      </c>
      <c r="Q4" s="151" t="s">
        <v>18</v>
      </c>
      <c r="R4" s="162" t="s">
        <v>19</v>
      </c>
      <c r="S4" s="162" t="s">
        <v>20</v>
      </c>
      <c r="T4" s="151" t="s">
        <v>21</v>
      </c>
      <c r="U4" s="151" t="s">
        <v>22</v>
      </c>
      <c r="V4" s="152"/>
      <c r="W4" s="152"/>
      <c r="X4" s="167"/>
      <c r="Y4" s="169"/>
      <c r="Z4" s="169"/>
      <c r="AA4" s="169"/>
      <c r="AB4" s="169"/>
      <c r="AC4" s="169"/>
    </row>
    <row r="5" spans="1:29" s="8" customFormat="1" ht="30" customHeight="1">
      <c r="A5" s="179"/>
      <c r="B5" s="180"/>
      <c r="C5" s="152"/>
      <c r="D5" s="152"/>
      <c r="E5" s="152"/>
      <c r="F5" s="152"/>
      <c r="G5" s="152"/>
      <c r="H5" s="176"/>
      <c r="I5" s="177"/>
      <c r="J5" s="177"/>
      <c r="K5" s="177"/>
      <c r="L5" s="177"/>
      <c r="M5" s="178"/>
      <c r="N5" s="152"/>
      <c r="O5" s="152"/>
      <c r="P5" s="152"/>
      <c r="Q5" s="152"/>
      <c r="R5" s="163"/>
      <c r="S5" s="163"/>
      <c r="T5" s="152"/>
      <c r="U5" s="152"/>
      <c r="V5" s="152"/>
      <c r="W5" s="152"/>
      <c r="X5" s="167"/>
      <c r="Y5" s="169"/>
      <c r="Z5" s="169"/>
      <c r="AA5" s="169"/>
      <c r="AB5" s="169"/>
      <c r="AC5" s="169"/>
    </row>
    <row r="6" spans="1:29" s="8" customFormat="1" ht="30" customHeight="1">
      <c r="A6" s="179"/>
      <c r="B6" s="180"/>
      <c r="C6" s="152"/>
      <c r="D6" s="152"/>
      <c r="E6" s="152"/>
      <c r="F6" s="152"/>
      <c r="G6" s="152"/>
      <c r="H6" s="153" t="s">
        <v>23</v>
      </c>
      <c r="I6" s="153" t="s">
        <v>24</v>
      </c>
      <c r="J6" s="155" t="s">
        <v>25</v>
      </c>
      <c r="K6" s="9"/>
      <c r="L6" s="157" t="s">
        <v>26</v>
      </c>
      <c r="M6" s="159" t="s">
        <v>27</v>
      </c>
      <c r="N6" s="152"/>
      <c r="O6" s="152"/>
      <c r="P6" s="152"/>
      <c r="Q6" s="152"/>
      <c r="R6" s="163"/>
      <c r="S6" s="163"/>
      <c r="T6" s="152"/>
      <c r="U6" s="152"/>
      <c r="V6" s="152"/>
      <c r="W6" s="152"/>
      <c r="X6" s="167"/>
      <c r="Y6" s="169"/>
      <c r="Z6" s="169"/>
      <c r="AA6" s="169"/>
      <c r="AB6" s="169"/>
      <c r="AC6" s="169"/>
    </row>
    <row r="7" spans="1:29" s="8" customFormat="1" ht="30" customHeight="1">
      <c r="A7" s="179"/>
      <c r="B7" s="180"/>
      <c r="C7" s="152"/>
      <c r="D7" s="152"/>
      <c r="E7" s="152"/>
      <c r="F7" s="152"/>
      <c r="G7" s="152"/>
      <c r="H7" s="154"/>
      <c r="I7" s="154"/>
      <c r="J7" s="156"/>
      <c r="K7" s="160" t="s">
        <v>28</v>
      </c>
      <c r="L7" s="158"/>
      <c r="M7" s="158"/>
      <c r="N7" s="152"/>
      <c r="O7" s="152"/>
      <c r="P7" s="152"/>
      <c r="Q7" s="152"/>
      <c r="R7" s="163"/>
      <c r="S7" s="163"/>
      <c r="T7" s="152"/>
      <c r="U7" s="152"/>
      <c r="V7" s="152"/>
      <c r="W7" s="152"/>
      <c r="X7" s="167"/>
      <c r="Y7" s="169"/>
      <c r="Z7" s="169"/>
      <c r="AA7" s="169"/>
      <c r="AB7" s="169"/>
      <c r="AC7" s="169"/>
    </row>
    <row r="8" spans="1:29" s="8" customFormat="1" ht="30" customHeight="1">
      <c r="A8" s="176"/>
      <c r="B8" s="178"/>
      <c r="C8" s="181"/>
      <c r="D8" s="181"/>
      <c r="E8" s="181"/>
      <c r="F8" s="181"/>
      <c r="G8" s="181"/>
      <c r="H8" s="182"/>
      <c r="I8" s="182"/>
      <c r="J8" s="183"/>
      <c r="K8" s="190"/>
      <c r="L8" s="184"/>
      <c r="M8" s="184"/>
      <c r="N8" s="181"/>
      <c r="O8" s="181"/>
      <c r="P8" s="181"/>
      <c r="Q8" s="181"/>
      <c r="R8" s="189"/>
      <c r="S8" s="189"/>
      <c r="T8" s="181"/>
      <c r="U8" s="181"/>
      <c r="V8" s="181"/>
      <c r="W8" s="181"/>
      <c r="X8" s="185"/>
      <c r="Y8" s="186"/>
      <c r="Z8" s="186"/>
      <c r="AA8" s="186"/>
      <c r="AB8" s="186"/>
      <c r="AC8" s="186"/>
    </row>
    <row r="9" spans="1:29" s="8" customFormat="1" ht="30" customHeight="1">
      <c r="A9" s="191"/>
      <c r="B9" s="19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  <c r="Z9" s="12"/>
      <c r="AA9" s="12"/>
      <c r="AB9" s="12"/>
      <c r="AC9" s="37"/>
    </row>
    <row r="10" spans="1:29" s="18" customFormat="1" ht="30" customHeight="1">
      <c r="A10" s="187" t="s">
        <v>29</v>
      </c>
      <c r="B10" s="188"/>
      <c r="C10" s="20">
        <f>SUM(C12:C13)</f>
        <v>806765</v>
      </c>
      <c r="D10" s="20">
        <f t="shared" ref="D10:W10" si="0">SUM(D12:D13)</f>
        <v>153176</v>
      </c>
      <c r="E10" s="20">
        <f>SUM(E12:E13)</f>
        <v>10428</v>
      </c>
      <c r="F10" s="20">
        <f t="shared" si="0"/>
        <v>9452</v>
      </c>
      <c r="G10" s="20">
        <f t="shared" si="0"/>
        <v>2762</v>
      </c>
      <c r="H10" s="20">
        <f t="shared" si="0"/>
        <v>383</v>
      </c>
      <c r="I10" s="20">
        <f t="shared" si="0"/>
        <v>99</v>
      </c>
      <c r="J10" s="20">
        <f t="shared" si="0"/>
        <v>298</v>
      </c>
      <c r="K10" s="20">
        <f t="shared" si="0"/>
        <v>0</v>
      </c>
      <c r="L10" s="20">
        <f t="shared" si="0"/>
        <v>174</v>
      </c>
      <c r="M10" s="20">
        <f t="shared" si="0"/>
        <v>571</v>
      </c>
      <c r="N10" s="20">
        <f t="shared" si="0"/>
        <v>24</v>
      </c>
      <c r="O10" s="20">
        <f t="shared" si="0"/>
        <v>1821</v>
      </c>
      <c r="P10" s="20">
        <f t="shared" si="0"/>
        <v>375</v>
      </c>
      <c r="Q10" s="20">
        <f t="shared" si="0"/>
        <v>48</v>
      </c>
      <c r="R10" s="20">
        <f t="shared" si="0"/>
        <v>27</v>
      </c>
      <c r="S10" s="20">
        <f t="shared" si="0"/>
        <v>750</v>
      </c>
      <c r="T10" s="20">
        <f t="shared" si="0"/>
        <v>282</v>
      </c>
      <c r="U10" s="20">
        <f t="shared" si="0"/>
        <v>3099</v>
      </c>
      <c r="V10" s="20">
        <f t="shared" si="0"/>
        <v>976</v>
      </c>
      <c r="W10" s="20">
        <f t="shared" si="0"/>
        <v>49</v>
      </c>
      <c r="X10" s="21">
        <f>D10/C10*100</f>
        <v>18.98644586713603</v>
      </c>
      <c r="Y10" s="21">
        <f>E10/D10*100</f>
        <v>6.807855016451664</v>
      </c>
      <c r="Z10" s="22">
        <f>F10/E10*100</f>
        <v>90.640583045646338</v>
      </c>
      <c r="AA10" s="22">
        <f>M10/D10*100000</f>
        <v>372.77380268449366</v>
      </c>
      <c r="AB10" s="22">
        <f>J10/M10*100</f>
        <v>52.189141856392297</v>
      </c>
      <c r="AC10" s="38">
        <f>M10/E10*100</f>
        <v>5.4756425009589567</v>
      </c>
    </row>
    <row r="11" spans="1:29" s="18" customFormat="1" ht="30" customHeight="1">
      <c r="A11" s="36"/>
      <c r="B11" s="1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4"/>
      <c r="T11" s="24"/>
      <c r="U11" s="24"/>
      <c r="V11" s="24"/>
      <c r="W11" s="25"/>
      <c r="X11" s="25"/>
      <c r="Y11" s="25"/>
      <c r="Z11" s="25"/>
      <c r="AA11" s="25"/>
      <c r="AB11" s="25"/>
      <c r="AC11" s="39"/>
    </row>
    <row r="12" spans="1:29" s="18" customFormat="1" ht="30" customHeight="1">
      <c r="A12" s="193" t="s">
        <v>30</v>
      </c>
      <c r="B12" s="194"/>
      <c r="C12" s="26">
        <f t="shared" ref="C12:W12" si="1">SUM(C16,C21,C22,C23,C27,C31,C32,C33,C38,C39,C41,C52,C55,C59,C63,C67,C68,C71,C74,C77)</f>
        <v>778829</v>
      </c>
      <c r="D12" s="23">
        <f t="shared" si="1"/>
        <v>146916</v>
      </c>
      <c r="E12" s="23">
        <f t="shared" si="1"/>
        <v>10040</v>
      </c>
      <c r="F12" s="23">
        <f t="shared" si="1"/>
        <v>9101</v>
      </c>
      <c r="G12" s="23">
        <f t="shared" si="1"/>
        <v>2692</v>
      </c>
      <c r="H12" s="23">
        <f t="shared" si="1"/>
        <v>378</v>
      </c>
      <c r="I12" s="23">
        <f t="shared" si="1"/>
        <v>94</v>
      </c>
      <c r="J12" s="23">
        <f t="shared" si="1"/>
        <v>285</v>
      </c>
      <c r="K12" s="23">
        <f t="shared" si="1"/>
        <v>0</v>
      </c>
      <c r="L12" s="23">
        <f t="shared" si="1"/>
        <v>171</v>
      </c>
      <c r="M12" s="23">
        <f t="shared" si="1"/>
        <v>550</v>
      </c>
      <c r="N12" s="23">
        <f t="shared" si="1"/>
        <v>21</v>
      </c>
      <c r="O12" s="23">
        <f t="shared" si="1"/>
        <v>1761</v>
      </c>
      <c r="P12" s="23">
        <f t="shared" si="1"/>
        <v>358</v>
      </c>
      <c r="Q12" s="23">
        <f t="shared" si="1"/>
        <v>42</v>
      </c>
      <c r="R12" s="23">
        <f t="shared" si="1"/>
        <v>27</v>
      </c>
      <c r="S12" s="23">
        <f t="shared" si="1"/>
        <v>725</v>
      </c>
      <c r="T12" s="23">
        <f t="shared" si="1"/>
        <v>273</v>
      </c>
      <c r="U12" s="23">
        <f t="shared" si="1"/>
        <v>2941</v>
      </c>
      <c r="V12" s="23">
        <f t="shared" si="1"/>
        <v>939</v>
      </c>
      <c r="W12" s="27">
        <f t="shared" si="1"/>
        <v>45</v>
      </c>
      <c r="X12" s="25">
        <f>D12/C12*100</f>
        <v>18.863704356155203</v>
      </c>
      <c r="Y12" s="25">
        <f t="shared" ref="Y12:Z77" si="2">E12/D12*100</f>
        <v>6.8338370225162679</v>
      </c>
      <c r="Z12" s="28">
        <f t="shared" si="2"/>
        <v>90.647410358565736</v>
      </c>
      <c r="AA12" s="28">
        <f t="shared" ref="AA12:AA77" si="3">M12/D12*100000</f>
        <v>374.36358191075175</v>
      </c>
      <c r="AB12" s="28">
        <f t="shared" ref="AB12:AB77" si="4">J12/M12*100</f>
        <v>51.81818181818182</v>
      </c>
      <c r="AC12" s="39">
        <f t="shared" ref="AC12:AC77" si="5">M12/E12*100</f>
        <v>5.47808764940239</v>
      </c>
    </row>
    <row r="13" spans="1:29" s="18" customFormat="1" ht="30" customHeight="1">
      <c r="A13" s="193" t="s">
        <v>31</v>
      </c>
      <c r="B13" s="194"/>
      <c r="C13" s="23">
        <f t="shared" ref="C13:W13" si="6">SUM(C17,C18,C24,C28,C34,C35,C40,C56,C60,C64)</f>
        <v>27936</v>
      </c>
      <c r="D13" s="23">
        <f t="shared" si="6"/>
        <v>6260</v>
      </c>
      <c r="E13" s="23">
        <f t="shared" si="6"/>
        <v>388</v>
      </c>
      <c r="F13" s="23">
        <f t="shared" si="6"/>
        <v>351</v>
      </c>
      <c r="G13" s="23">
        <f t="shared" si="6"/>
        <v>70</v>
      </c>
      <c r="H13" s="23">
        <f t="shared" si="6"/>
        <v>5</v>
      </c>
      <c r="I13" s="23">
        <f t="shared" si="6"/>
        <v>5</v>
      </c>
      <c r="J13" s="23">
        <f t="shared" si="6"/>
        <v>13</v>
      </c>
      <c r="K13" s="23">
        <f t="shared" si="6"/>
        <v>0</v>
      </c>
      <c r="L13" s="23">
        <f t="shared" si="6"/>
        <v>3</v>
      </c>
      <c r="M13" s="23">
        <f t="shared" si="6"/>
        <v>21</v>
      </c>
      <c r="N13" s="23">
        <f t="shared" si="6"/>
        <v>3</v>
      </c>
      <c r="O13" s="23">
        <f t="shared" si="6"/>
        <v>60</v>
      </c>
      <c r="P13" s="23">
        <f t="shared" si="6"/>
        <v>17</v>
      </c>
      <c r="Q13" s="23">
        <f t="shared" si="6"/>
        <v>6</v>
      </c>
      <c r="R13" s="23">
        <f t="shared" si="6"/>
        <v>0</v>
      </c>
      <c r="S13" s="23">
        <f t="shared" si="6"/>
        <v>25</v>
      </c>
      <c r="T13" s="23">
        <f t="shared" si="6"/>
        <v>9</v>
      </c>
      <c r="U13" s="23">
        <f t="shared" si="6"/>
        <v>158</v>
      </c>
      <c r="V13" s="23">
        <f t="shared" si="6"/>
        <v>37</v>
      </c>
      <c r="W13" s="23">
        <f t="shared" si="6"/>
        <v>4</v>
      </c>
      <c r="X13" s="25">
        <f>D13/C13*100</f>
        <v>22.408361970217641</v>
      </c>
      <c r="Y13" s="25">
        <f t="shared" si="2"/>
        <v>6.1980830670926519</v>
      </c>
      <c r="Z13" s="28">
        <f t="shared" si="2"/>
        <v>90.463917525773198</v>
      </c>
      <c r="AA13" s="28">
        <f t="shared" si="3"/>
        <v>335.46325878594251</v>
      </c>
      <c r="AB13" s="28">
        <f t="shared" si="4"/>
        <v>61.904761904761905</v>
      </c>
      <c r="AC13" s="39">
        <f t="shared" si="5"/>
        <v>5.4123711340206189</v>
      </c>
    </row>
    <row r="14" spans="1:29" s="18" customFormat="1" ht="30" customHeight="1">
      <c r="A14" s="36"/>
      <c r="B14" s="13"/>
      <c r="C14" s="23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  <c r="T14" s="30"/>
      <c r="U14" s="30"/>
      <c r="V14" s="30"/>
      <c r="W14" s="30"/>
      <c r="X14" s="24"/>
      <c r="Y14" s="24"/>
      <c r="Z14" s="24"/>
      <c r="AA14" s="24"/>
      <c r="AB14" s="24"/>
      <c r="AC14" s="40"/>
    </row>
    <row r="15" spans="1:29" s="18" customFormat="1" ht="30" customHeight="1">
      <c r="A15" s="187" t="s">
        <v>32</v>
      </c>
      <c r="B15" s="188"/>
      <c r="C15" s="31">
        <f>SUM(C16:C18)</f>
        <v>23772</v>
      </c>
      <c r="D15" s="20">
        <f t="shared" ref="D15:W15" si="7">SUM(D16:D18)</f>
        <v>5991</v>
      </c>
      <c r="E15" s="20">
        <f t="shared" si="7"/>
        <v>214</v>
      </c>
      <c r="F15" s="20">
        <f t="shared" si="7"/>
        <v>206</v>
      </c>
      <c r="G15" s="20">
        <f t="shared" si="7"/>
        <v>42</v>
      </c>
      <c r="H15" s="20">
        <f t="shared" si="7"/>
        <v>0</v>
      </c>
      <c r="I15" s="20">
        <f t="shared" si="7"/>
        <v>2</v>
      </c>
      <c r="J15" s="20">
        <f t="shared" si="7"/>
        <v>4</v>
      </c>
      <c r="K15" s="20">
        <f t="shared" si="7"/>
        <v>0</v>
      </c>
      <c r="L15" s="20">
        <f t="shared" si="7"/>
        <v>2</v>
      </c>
      <c r="M15" s="20">
        <f t="shared" si="7"/>
        <v>8</v>
      </c>
      <c r="N15" s="20">
        <f t="shared" si="7"/>
        <v>1</v>
      </c>
      <c r="O15" s="20">
        <f t="shared" si="7"/>
        <v>52</v>
      </c>
      <c r="P15" s="20">
        <f t="shared" si="7"/>
        <v>10</v>
      </c>
      <c r="Q15" s="20">
        <f t="shared" si="7"/>
        <v>1</v>
      </c>
      <c r="R15" s="20">
        <f t="shared" si="7"/>
        <v>1</v>
      </c>
      <c r="S15" s="20">
        <f t="shared" si="7"/>
        <v>24</v>
      </c>
      <c r="T15" s="20">
        <f t="shared" si="7"/>
        <v>8</v>
      </c>
      <c r="U15" s="20">
        <f t="shared" si="7"/>
        <v>68</v>
      </c>
      <c r="V15" s="20">
        <f t="shared" si="7"/>
        <v>8</v>
      </c>
      <c r="W15" s="20">
        <f t="shared" si="7"/>
        <v>0</v>
      </c>
      <c r="X15" s="21">
        <f>D15/C15*100</f>
        <v>25.201918223119634</v>
      </c>
      <c r="Y15" s="21">
        <f t="shared" si="2"/>
        <v>3.5720247037222501</v>
      </c>
      <c r="Z15" s="22">
        <f t="shared" si="2"/>
        <v>96.261682242990659</v>
      </c>
      <c r="AA15" s="22">
        <f t="shared" si="3"/>
        <v>133.53363378400934</v>
      </c>
      <c r="AB15" s="22">
        <f t="shared" si="4"/>
        <v>50</v>
      </c>
      <c r="AC15" s="38">
        <f t="shared" si="5"/>
        <v>3.7383177570093453</v>
      </c>
    </row>
    <row r="16" spans="1:29" s="8" customFormat="1" ht="30" customHeight="1">
      <c r="A16" s="198" t="s">
        <v>33</v>
      </c>
      <c r="B16" s="199"/>
      <c r="C16" s="32">
        <v>22276</v>
      </c>
      <c r="D16" s="33">
        <v>5308</v>
      </c>
      <c r="E16" s="33">
        <v>194</v>
      </c>
      <c r="F16" s="33">
        <v>187</v>
      </c>
      <c r="G16" s="33">
        <v>37</v>
      </c>
      <c r="H16" s="33">
        <v>0</v>
      </c>
      <c r="I16" s="33">
        <v>2</v>
      </c>
      <c r="J16" s="33">
        <v>3</v>
      </c>
      <c r="K16" s="33">
        <v>0</v>
      </c>
      <c r="L16" s="33">
        <v>2</v>
      </c>
      <c r="M16" s="33">
        <v>7</v>
      </c>
      <c r="N16" s="33">
        <v>1</v>
      </c>
      <c r="O16" s="33">
        <v>47</v>
      </c>
      <c r="P16" s="33">
        <v>9</v>
      </c>
      <c r="Q16" s="33">
        <v>1</v>
      </c>
      <c r="R16" s="33">
        <v>1</v>
      </c>
      <c r="S16" s="33">
        <v>22</v>
      </c>
      <c r="T16" s="33">
        <v>8</v>
      </c>
      <c r="U16" s="33">
        <v>61</v>
      </c>
      <c r="V16" s="33">
        <v>7</v>
      </c>
      <c r="W16" s="34">
        <v>0</v>
      </c>
      <c r="X16" s="25">
        <f>D16/C16*100</f>
        <v>23.828335428263603</v>
      </c>
      <c r="Y16" s="25">
        <f t="shared" si="2"/>
        <v>3.6548605877920122</v>
      </c>
      <c r="Z16" s="28">
        <f t="shared" si="2"/>
        <v>96.391752577319593</v>
      </c>
      <c r="AA16" s="28">
        <f t="shared" si="3"/>
        <v>131.87641296156744</v>
      </c>
      <c r="AB16" s="28">
        <f t="shared" si="4"/>
        <v>42.857142857142854</v>
      </c>
      <c r="AC16" s="39">
        <f t="shared" si="5"/>
        <v>3.608247422680412</v>
      </c>
    </row>
    <row r="17" spans="1:29" s="8" customFormat="1" ht="30" customHeight="1">
      <c r="A17" s="198" t="s">
        <v>34</v>
      </c>
      <c r="B17" s="199"/>
      <c r="C17" s="32">
        <v>1380</v>
      </c>
      <c r="D17" s="33">
        <v>594</v>
      </c>
      <c r="E17" s="33">
        <v>20</v>
      </c>
      <c r="F17" s="33">
        <v>19</v>
      </c>
      <c r="G17" s="33">
        <v>5</v>
      </c>
      <c r="H17" s="33">
        <v>0</v>
      </c>
      <c r="I17" s="33">
        <v>0</v>
      </c>
      <c r="J17" s="33">
        <v>1</v>
      </c>
      <c r="K17" s="33">
        <v>0</v>
      </c>
      <c r="L17" s="33">
        <v>0</v>
      </c>
      <c r="M17" s="33">
        <v>1</v>
      </c>
      <c r="N17" s="33">
        <v>0</v>
      </c>
      <c r="O17" s="33">
        <v>5</v>
      </c>
      <c r="P17" s="33">
        <v>1</v>
      </c>
      <c r="Q17" s="33">
        <v>0</v>
      </c>
      <c r="R17" s="33">
        <v>0</v>
      </c>
      <c r="S17" s="33">
        <v>2</v>
      </c>
      <c r="T17" s="33">
        <v>0</v>
      </c>
      <c r="U17" s="33">
        <v>7</v>
      </c>
      <c r="V17" s="33">
        <v>1</v>
      </c>
      <c r="W17" s="34">
        <v>0</v>
      </c>
      <c r="X17" s="25">
        <f>D17/C17*100</f>
        <v>43.04347826086957</v>
      </c>
      <c r="Y17" s="25">
        <f t="shared" si="2"/>
        <v>3.3670033670033668</v>
      </c>
      <c r="Z17" s="28">
        <f t="shared" si="2"/>
        <v>95</v>
      </c>
      <c r="AA17" s="28">
        <f t="shared" si="3"/>
        <v>168.35016835016833</v>
      </c>
      <c r="AB17" s="28">
        <f t="shared" si="4"/>
        <v>100</v>
      </c>
      <c r="AC17" s="39">
        <f t="shared" si="5"/>
        <v>5</v>
      </c>
    </row>
    <row r="18" spans="1:29" s="8" customFormat="1" ht="30" customHeight="1">
      <c r="A18" s="198" t="s">
        <v>35</v>
      </c>
      <c r="B18" s="199"/>
      <c r="C18" s="32">
        <v>116</v>
      </c>
      <c r="D18" s="33">
        <v>89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4">
        <v>0</v>
      </c>
      <c r="X18" s="25">
        <f t="shared" ref="X18:X77" si="8">D18/C18*100</f>
        <v>76.724137931034491</v>
      </c>
      <c r="Y18" s="25">
        <f t="shared" si="2"/>
        <v>0</v>
      </c>
      <c r="Z18" s="28" t="s">
        <v>36</v>
      </c>
      <c r="AA18" s="28">
        <f t="shared" si="3"/>
        <v>0</v>
      </c>
      <c r="AB18" s="28" t="s">
        <v>36</v>
      </c>
      <c r="AC18" s="39" t="s">
        <v>36</v>
      </c>
    </row>
    <row r="19" spans="1:29" s="18" customFormat="1" ht="30" customHeight="1">
      <c r="A19" s="36"/>
      <c r="B19" s="13"/>
      <c r="C19" s="23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5"/>
      <c r="T19" s="25"/>
      <c r="U19" s="25"/>
      <c r="V19" s="25"/>
      <c r="W19" s="25"/>
      <c r="X19" s="24"/>
      <c r="Y19" s="24"/>
      <c r="Z19" s="24"/>
      <c r="AA19" s="24"/>
      <c r="AB19" s="24"/>
      <c r="AC19" s="40"/>
    </row>
    <row r="20" spans="1:29" s="18" customFormat="1" ht="30" customHeight="1">
      <c r="A20" s="187" t="s">
        <v>37</v>
      </c>
      <c r="B20" s="188"/>
      <c r="C20" s="31">
        <f>SUM(C21:C24)</f>
        <v>60600</v>
      </c>
      <c r="D20" s="20">
        <f t="shared" ref="D20:V20" si="9">SUM(D21:D24)</f>
        <v>8601</v>
      </c>
      <c r="E20" s="20">
        <f t="shared" si="9"/>
        <v>704</v>
      </c>
      <c r="F20" s="20">
        <f t="shared" si="9"/>
        <v>654</v>
      </c>
      <c r="G20" s="20">
        <f t="shared" si="9"/>
        <v>133</v>
      </c>
      <c r="H20" s="20">
        <f t="shared" si="9"/>
        <v>5</v>
      </c>
      <c r="I20" s="20">
        <f t="shared" si="9"/>
        <v>6</v>
      </c>
      <c r="J20" s="20">
        <f t="shared" si="9"/>
        <v>20</v>
      </c>
      <c r="K20" s="20">
        <f t="shared" si="9"/>
        <v>0</v>
      </c>
      <c r="L20" s="20">
        <f t="shared" si="9"/>
        <v>3</v>
      </c>
      <c r="M20" s="20">
        <f t="shared" si="9"/>
        <v>29</v>
      </c>
      <c r="N20" s="20">
        <f t="shared" si="9"/>
        <v>1</v>
      </c>
      <c r="O20" s="20">
        <f t="shared" si="9"/>
        <v>113</v>
      </c>
      <c r="P20" s="20">
        <f t="shared" si="9"/>
        <v>28</v>
      </c>
      <c r="Q20" s="20">
        <f t="shared" si="9"/>
        <v>3</v>
      </c>
      <c r="R20" s="20">
        <f t="shared" si="9"/>
        <v>1</v>
      </c>
      <c r="S20" s="20">
        <f t="shared" si="9"/>
        <v>66</v>
      </c>
      <c r="T20" s="20">
        <f t="shared" si="9"/>
        <v>29</v>
      </c>
      <c r="U20" s="20">
        <f t="shared" si="9"/>
        <v>339</v>
      </c>
      <c r="V20" s="20">
        <f t="shared" si="9"/>
        <v>50</v>
      </c>
      <c r="W20" s="20">
        <f>SUM(W21:W24)</f>
        <v>0</v>
      </c>
      <c r="X20" s="21">
        <f t="shared" si="8"/>
        <v>14.193069306930692</v>
      </c>
      <c r="Y20" s="21">
        <f t="shared" si="2"/>
        <v>8.1850947564236716</v>
      </c>
      <c r="Z20" s="22">
        <f t="shared" si="2"/>
        <v>92.897727272727266</v>
      </c>
      <c r="AA20" s="22">
        <f t="shared" si="3"/>
        <v>337.17009650040694</v>
      </c>
      <c r="AB20" s="22">
        <f t="shared" si="4"/>
        <v>68.965517241379317</v>
      </c>
      <c r="AC20" s="38">
        <f t="shared" si="5"/>
        <v>4.1193181818181817</v>
      </c>
    </row>
    <row r="21" spans="1:29" s="8" customFormat="1" ht="30" customHeight="1">
      <c r="A21" s="198" t="s">
        <v>38</v>
      </c>
      <c r="B21" s="199"/>
      <c r="C21" s="32">
        <v>32914</v>
      </c>
      <c r="D21" s="33">
        <v>4794</v>
      </c>
      <c r="E21" s="33">
        <v>402</v>
      </c>
      <c r="F21" s="33">
        <v>378</v>
      </c>
      <c r="G21" s="33">
        <v>80</v>
      </c>
      <c r="H21" s="33">
        <v>0</v>
      </c>
      <c r="I21" s="33">
        <v>6</v>
      </c>
      <c r="J21" s="33">
        <v>10</v>
      </c>
      <c r="K21" s="33">
        <v>0</v>
      </c>
      <c r="L21" s="33">
        <v>1</v>
      </c>
      <c r="M21" s="33">
        <v>17</v>
      </c>
      <c r="N21" s="33">
        <v>0</v>
      </c>
      <c r="O21" s="33">
        <v>73</v>
      </c>
      <c r="P21" s="33">
        <v>13</v>
      </c>
      <c r="Q21" s="33">
        <v>2</v>
      </c>
      <c r="R21" s="33">
        <v>1</v>
      </c>
      <c r="S21" s="33">
        <v>35</v>
      </c>
      <c r="T21" s="33">
        <v>13</v>
      </c>
      <c r="U21" s="33">
        <v>209</v>
      </c>
      <c r="V21" s="33">
        <v>24</v>
      </c>
      <c r="W21" s="34">
        <v>0</v>
      </c>
      <c r="X21" s="25">
        <f t="shared" si="8"/>
        <v>14.565230600960078</v>
      </c>
      <c r="Y21" s="25">
        <f t="shared" si="2"/>
        <v>8.3854818523153956</v>
      </c>
      <c r="Z21" s="28">
        <f t="shared" si="2"/>
        <v>94.029850746268664</v>
      </c>
      <c r="AA21" s="28">
        <f t="shared" si="3"/>
        <v>354.6099290780142</v>
      </c>
      <c r="AB21" s="28">
        <f t="shared" si="4"/>
        <v>58.82352941176471</v>
      </c>
      <c r="AC21" s="39">
        <f t="shared" si="5"/>
        <v>4.2288557213930353</v>
      </c>
    </row>
    <row r="22" spans="1:29" s="8" customFormat="1" ht="30" customHeight="1">
      <c r="A22" s="198" t="s">
        <v>39</v>
      </c>
      <c r="B22" s="199"/>
      <c r="C22" s="32">
        <v>14621</v>
      </c>
      <c r="D22" s="33">
        <v>1777</v>
      </c>
      <c r="E22" s="33">
        <v>140</v>
      </c>
      <c r="F22" s="33">
        <v>123</v>
      </c>
      <c r="G22" s="33">
        <v>18</v>
      </c>
      <c r="H22" s="33">
        <v>0</v>
      </c>
      <c r="I22" s="33">
        <v>0</v>
      </c>
      <c r="J22" s="33">
        <v>3</v>
      </c>
      <c r="K22" s="33">
        <v>0</v>
      </c>
      <c r="L22" s="33">
        <v>1</v>
      </c>
      <c r="M22" s="33">
        <v>4</v>
      </c>
      <c r="N22" s="33">
        <v>1</v>
      </c>
      <c r="O22" s="33">
        <v>18</v>
      </c>
      <c r="P22" s="33">
        <v>7</v>
      </c>
      <c r="Q22" s="33">
        <v>1</v>
      </c>
      <c r="R22" s="33">
        <v>0</v>
      </c>
      <c r="S22" s="33">
        <v>14</v>
      </c>
      <c r="T22" s="33">
        <v>12</v>
      </c>
      <c r="U22" s="33">
        <v>69</v>
      </c>
      <c r="V22" s="33">
        <v>17</v>
      </c>
      <c r="W22" s="34">
        <v>0</v>
      </c>
      <c r="X22" s="25">
        <f t="shared" si="8"/>
        <v>12.153751453388962</v>
      </c>
      <c r="Y22" s="25">
        <f t="shared" si="2"/>
        <v>7.8784468204839611</v>
      </c>
      <c r="Z22" s="28">
        <f t="shared" si="2"/>
        <v>87.857142857142861</v>
      </c>
      <c r="AA22" s="28">
        <f t="shared" si="3"/>
        <v>225.09848058525606</v>
      </c>
      <c r="AB22" s="28">
        <f t="shared" si="4"/>
        <v>75</v>
      </c>
      <c r="AC22" s="39">
        <f t="shared" si="5"/>
        <v>2.8571428571428572</v>
      </c>
    </row>
    <row r="23" spans="1:29" s="8" customFormat="1" ht="30" customHeight="1">
      <c r="A23" s="198" t="s">
        <v>40</v>
      </c>
      <c r="B23" s="199"/>
      <c r="C23" s="32">
        <v>8995</v>
      </c>
      <c r="D23" s="33">
        <v>1246</v>
      </c>
      <c r="E23" s="33">
        <v>102</v>
      </c>
      <c r="F23" s="33">
        <v>98</v>
      </c>
      <c r="G23" s="33">
        <v>29</v>
      </c>
      <c r="H23" s="33">
        <v>0</v>
      </c>
      <c r="I23" s="33">
        <v>0</v>
      </c>
      <c r="J23" s="33">
        <v>3</v>
      </c>
      <c r="K23" s="33">
        <v>0</v>
      </c>
      <c r="L23" s="33">
        <v>0</v>
      </c>
      <c r="M23" s="33">
        <v>3</v>
      </c>
      <c r="N23" s="33">
        <v>0</v>
      </c>
      <c r="O23" s="33">
        <v>13</v>
      </c>
      <c r="P23" s="33">
        <v>5</v>
      </c>
      <c r="Q23" s="33">
        <v>0</v>
      </c>
      <c r="R23" s="33">
        <v>0</v>
      </c>
      <c r="S23" s="33">
        <v>11</v>
      </c>
      <c r="T23" s="33">
        <v>3</v>
      </c>
      <c r="U23" s="33">
        <v>34</v>
      </c>
      <c r="V23" s="33">
        <v>4</v>
      </c>
      <c r="W23" s="34">
        <v>0</v>
      </c>
      <c r="X23" s="25">
        <f t="shared" si="8"/>
        <v>13.852140077821012</v>
      </c>
      <c r="Y23" s="25">
        <f t="shared" si="2"/>
        <v>8.1861958266452657</v>
      </c>
      <c r="Z23" s="28">
        <f t="shared" si="2"/>
        <v>96.078431372549019</v>
      </c>
      <c r="AA23" s="28">
        <f t="shared" si="3"/>
        <v>240.77046548956659</v>
      </c>
      <c r="AB23" s="28">
        <f t="shared" si="4"/>
        <v>100</v>
      </c>
      <c r="AC23" s="39">
        <f t="shared" si="5"/>
        <v>2.9411764705882351</v>
      </c>
    </row>
    <row r="24" spans="1:29" s="8" customFormat="1" ht="30" customHeight="1">
      <c r="A24" s="198" t="s">
        <v>41</v>
      </c>
      <c r="B24" s="199"/>
      <c r="C24" s="32">
        <v>4070</v>
      </c>
      <c r="D24" s="33">
        <v>784</v>
      </c>
      <c r="E24" s="33">
        <v>60</v>
      </c>
      <c r="F24" s="33">
        <v>55</v>
      </c>
      <c r="G24" s="33">
        <v>6</v>
      </c>
      <c r="H24" s="33">
        <v>5</v>
      </c>
      <c r="I24" s="33">
        <v>0</v>
      </c>
      <c r="J24" s="33">
        <v>4</v>
      </c>
      <c r="K24" s="33">
        <v>0</v>
      </c>
      <c r="L24" s="33">
        <v>1</v>
      </c>
      <c r="M24" s="33">
        <v>5</v>
      </c>
      <c r="N24" s="33">
        <v>0</v>
      </c>
      <c r="O24" s="33">
        <v>9</v>
      </c>
      <c r="P24" s="33">
        <v>3</v>
      </c>
      <c r="Q24" s="33">
        <v>0</v>
      </c>
      <c r="R24" s="33">
        <v>0</v>
      </c>
      <c r="S24" s="33">
        <v>6</v>
      </c>
      <c r="T24" s="33">
        <v>1</v>
      </c>
      <c r="U24" s="33">
        <v>27</v>
      </c>
      <c r="V24" s="33">
        <v>5</v>
      </c>
      <c r="W24" s="34">
        <v>0</v>
      </c>
      <c r="X24" s="25">
        <f t="shared" si="8"/>
        <v>19.262899262899264</v>
      </c>
      <c r="Y24" s="25">
        <f t="shared" si="2"/>
        <v>7.6530612244897958</v>
      </c>
      <c r="Z24" s="28">
        <f t="shared" si="2"/>
        <v>91.666666666666657</v>
      </c>
      <c r="AA24" s="28">
        <f t="shared" si="3"/>
        <v>637.75510204081638</v>
      </c>
      <c r="AB24" s="28">
        <f t="shared" si="4"/>
        <v>80</v>
      </c>
      <c r="AC24" s="39">
        <f t="shared" si="5"/>
        <v>8.3333333333333321</v>
      </c>
    </row>
    <row r="25" spans="1:29" s="18" customFormat="1" ht="30" customHeight="1">
      <c r="A25" s="35"/>
      <c r="B25" s="14"/>
      <c r="C25" s="27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5"/>
      <c r="T25" s="25"/>
      <c r="U25" s="25"/>
      <c r="V25" s="25"/>
      <c r="W25" s="25"/>
      <c r="X25" s="24"/>
      <c r="Y25" s="24"/>
      <c r="Z25" s="24"/>
      <c r="AA25" s="24"/>
      <c r="AB25" s="24"/>
      <c r="AC25" s="40"/>
    </row>
    <row r="26" spans="1:29" s="18" customFormat="1" ht="30" customHeight="1">
      <c r="A26" s="187" t="s">
        <v>42</v>
      </c>
      <c r="B26" s="188"/>
      <c r="C26" s="31">
        <f>SUM(C27:C28)</f>
        <v>15747</v>
      </c>
      <c r="D26" s="20">
        <f t="shared" ref="D26:U26" si="10">SUM(D27:D28)</f>
        <v>4441</v>
      </c>
      <c r="E26" s="20">
        <f t="shared" si="10"/>
        <v>194</v>
      </c>
      <c r="F26" s="20">
        <f t="shared" si="10"/>
        <v>180</v>
      </c>
      <c r="G26" s="20">
        <f t="shared" si="10"/>
        <v>54</v>
      </c>
      <c r="H26" s="20">
        <f t="shared" si="10"/>
        <v>0</v>
      </c>
      <c r="I26" s="20">
        <f t="shared" si="10"/>
        <v>5</v>
      </c>
      <c r="J26" s="20">
        <f t="shared" si="10"/>
        <v>7</v>
      </c>
      <c r="K26" s="20">
        <f t="shared" si="10"/>
        <v>0</v>
      </c>
      <c r="L26" s="20">
        <f t="shared" si="10"/>
        <v>1</v>
      </c>
      <c r="M26" s="20">
        <f t="shared" si="10"/>
        <v>13</v>
      </c>
      <c r="N26" s="20">
        <f t="shared" si="10"/>
        <v>1</v>
      </c>
      <c r="O26" s="20">
        <f t="shared" si="10"/>
        <v>31</v>
      </c>
      <c r="P26" s="20">
        <f t="shared" si="10"/>
        <v>6</v>
      </c>
      <c r="Q26" s="20">
        <f t="shared" si="10"/>
        <v>6</v>
      </c>
      <c r="R26" s="20">
        <f t="shared" si="10"/>
        <v>0</v>
      </c>
      <c r="S26" s="20">
        <f t="shared" si="10"/>
        <v>14</v>
      </c>
      <c r="T26" s="20">
        <f t="shared" si="10"/>
        <v>5</v>
      </c>
      <c r="U26" s="20">
        <f t="shared" si="10"/>
        <v>56</v>
      </c>
      <c r="V26" s="20">
        <f>SUM(V27:V28)</f>
        <v>14</v>
      </c>
      <c r="W26" s="20">
        <f>SUM(W27:W28)</f>
        <v>5</v>
      </c>
      <c r="X26" s="21">
        <f t="shared" si="8"/>
        <v>28.202197243919475</v>
      </c>
      <c r="Y26" s="21">
        <f t="shared" si="2"/>
        <v>4.3683854987615405</v>
      </c>
      <c r="Z26" s="22">
        <f t="shared" si="2"/>
        <v>92.783505154639172</v>
      </c>
      <c r="AA26" s="22">
        <f t="shared" si="3"/>
        <v>292.72686331907227</v>
      </c>
      <c r="AB26" s="22">
        <f t="shared" si="4"/>
        <v>53.846153846153847</v>
      </c>
      <c r="AC26" s="38">
        <f t="shared" si="5"/>
        <v>6.7010309278350517</v>
      </c>
    </row>
    <row r="27" spans="1:29" s="8" customFormat="1" ht="30" customHeight="1">
      <c r="A27" s="198" t="s">
        <v>43</v>
      </c>
      <c r="B27" s="199"/>
      <c r="C27" s="33">
        <v>11634</v>
      </c>
      <c r="D27" s="33">
        <v>3313</v>
      </c>
      <c r="E27" s="33">
        <v>136</v>
      </c>
      <c r="F27" s="33">
        <v>125</v>
      </c>
      <c r="G27" s="33">
        <v>44</v>
      </c>
      <c r="H27" s="33">
        <v>0</v>
      </c>
      <c r="I27" s="33">
        <v>4</v>
      </c>
      <c r="J27" s="33">
        <v>5</v>
      </c>
      <c r="K27" s="33">
        <v>0</v>
      </c>
      <c r="L27" s="33">
        <v>0</v>
      </c>
      <c r="M27" s="33">
        <v>9</v>
      </c>
      <c r="N27" s="33">
        <v>1</v>
      </c>
      <c r="O27" s="33">
        <v>22</v>
      </c>
      <c r="P27" s="33">
        <v>4</v>
      </c>
      <c r="Q27" s="33">
        <v>1</v>
      </c>
      <c r="R27" s="33">
        <v>0</v>
      </c>
      <c r="S27" s="33">
        <v>10</v>
      </c>
      <c r="T27" s="33">
        <v>3</v>
      </c>
      <c r="U27" s="33">
        <v>31</v>
      </c>
      <c r="V27" s="34">
        <v>11</v>
      </c>
      <c r="W27" s="34">
        <v>4</v>
      </c>
      <c r="X27" s="25">
        <f t="shared" si="8"/>
        <v>28.476878115867287</v>
      </c>
      <c r="Y27" s="25">
        <f t="shared" si="2"/>
        <v>4.1050407485662541</v>
      </c>
      <c r="Z27" s="28">
        <f t="shared" si="2"/>
        <v>91.911764705882348</v>
      </c>
      <c r="AA27" s="28">
        <f t="shared" si="3"/>
        <v>271.65710836100214</v>
      </c>
      <c r="AB27" s="28">
        <f t="shared" si="4"/>
        <v>55.555555555555557</v>
      </c>
      <c r="AC27" s="39">
        <f t="shared" si="5"/>
        <v>6.6176470588235299</v>
      </c>
    </row>
    <row r="28" spans="1:29" s="8" customFormat="1" ht="30" customHeight="1">
      <c r="A28" s="198" t="s">
        <v>44</v>
      </c>
      <c r="B28" s="199"/>
      <c r="C28" s="32">
        <v>4113</v>
      </c>
      <c r="D28" s="33">
        <v>1128</v>
      </c>
      <c r="E28" s="33">
        <v>58</v>
      </c>
      <c r="F28" s="33">
        <v>55</v>
      </c>
      <c r="G28" s="33">
        <v>10</v>
      </c>
      <c r="H28" s="33">
        <v>0</v>
      </c>
      <c r="I28" s="33">
        <v>1</v>
      </c>
      <c r="J28" s="33">
        <v>2</v>
      </c>
      <c r="K28" s="33">
        <v>0</v>
      </c>
      <c r="L28" s="33">
        <v>1</v>
      </c>
      <c r="M28" s="33">
        <v>4</v>
      </c>
      <c r="N28" s="33">
        <v>0</v>
      </c>
      <c r="O28" s="33">
        <v>9</v>
      </c>
      <c r="P28" s="33">
        <v>2</v>
      </c>
      <c r="Q28" s="33">
        <v>5</v>
      </c>
      <c r="R28" s="33">
        <v>0</v>
      </c>
      <c r="S28" s="33">
        <v>4</v>
      </c>
      <c r="T28" s="33">
        <v>2</v>
      </c>
      <c r="U28" s="33">
        <v>25</v>
      </c>
      <c r="V28" s="34">
        <v>3</v>
      </c>
      <c r="W28" s="34">
        <v>1</v>
      </c>
      <c r="X28" s="25">
        <f t="shared" si="8"/>
        <v>27.425237053245805</v>
      </c>
      <c r="Y28" s="25">
        <f t="shared" si="2"/>
        <v>5.1418439716312054</v>
      </c>
      <c r="Z28" s="28">
        <f t="shared" si="2"/>
        <v>94.827586206896555</v>
      </c>
      <c r="AA28" s="28">
        <f t="shared" si="3"/>
        <v>354.6099290780142</v>
      </c>
      <c r="AB28" s="28">
        <f t="shared" si="4"/>
        <v>50</v>
      </c>
      <c r="AC28" s="39">
        <f t="shared" si="5"/>
        <v>6.8965517241379306</v>
      </c>
    </row>
    <row r="29" spans="1:29" s="18" customFormat="1" ht="30" customHeight="1">
      <c r="A29" s="35"/>
      <c r="B29" s="14"/>
      <c r="C29" s="27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5"/>
      <c r="T29" s="25"/>
      <c r="U29" s="25"/>
      <c r="V29" s="25"/>
      <c r="W29" s="25"/>
      <c r="X29" s="24"/>
      <c r="Y29" s="24"/>
      <c r="Z29" s="24"/>
      <c r="AA29" s="24"/>
      <c r="AB29" s="24"/>
      <c r="AC29" s="40"/>
    </row>
    <row r="30" spans="1:29" s="18" customFormat="1" ht="30" customHeight="1">
      <c r="A30" s="196" t="s">
        <v>45</v>
      </c>
      <c r="B30" s="197"/>
      <c r="C30" s="31">
        <f>SUM(C31:C35)</f>
        <v>57766</v>
      </c>
      <c r="D30" s="20">
        <f t="shared" ref="D30:W30" si="11">SUM(D31:D35)</f>
        <v>12970</v>
      </c>
      <c r="E30" s="20">
        <f t="shared" si="11"/>
        <v>597</v>
      </c>
      <c r="F30" s="20">
        <f t="shared" si="11"/>
        <v>562</v>
      </c>
      <c r="G30" s="20">
        <f t="shared" si="11"/>
        <v>167</v>
      </c>
      <c r="H30" s="20">
        <f t="shared" si="11"/>
        <v>0</v>
      </c>
      <c r="I30" s="20">
        <f t="shared" si="11"/>
        <v>8</v>
      </c>
      <c r="J30" s="20">
        <f t="shared" si="11"/>
        <v>24</v>
      </c>
      <c r="K30" s="20">
        <f t="shared" si="11"/>
        <v>0</v>
      </c>
      <c r="L30" s="20">
        <f t="shared" si="11"/>
        <v>1</v>
      </c>
      <c r="M30" s="20">
        <f t="shared" si="11"/>
        <v>33</v>
      </c>
      <c r="N30" s="20">
        <f t="shared" si="11"/>
        <v>3</v>
      </c>
      <c r="O30" s="20">
        <f t="shared" si="11"/>
        <v>110</v>
      </c>
      <c r="P30" s="20">
        <f t="shared" si="11"/>
        <v>19</v>
      </c>
      <c r="Q30" s="20">
        <f t="shared" si="11"/>
        <v>2</v>
      </c>
      <c r="R30" s="20">
        <f t="shared" si="11"/>
        <v>2</v>
      </c>
      <c r="S30" s="20">
        <f t="shared" si="11"/>
        <v>53</v>
      </c>
      <c r="T30" s="20">
        <f t="shared" si="11"/>
        <v>23</v>
      </c>
      <c r="U30" s="20">
        <f t="shared" si="11"/>
        <v>185</v>
      </c>
      <c r="V30" s="20">
        <f t="shared" si="11"/>
        <v>35</v>
      </c>
      <c r="W30" s="20">
        <f t="shared" si="11"/>
        <v>1</v>
      </c>
      <c r="X30" s="21">
        <f t="shared" si="8"/>
        <v>22.45265381019977</v>
      </c>
      <c r="Y30" s="21">
        <f t="shared" si="2"/>
        <v>4.6029298380878947</v>
      </c>
      <c r="Z30" s="22">
        <f t="shared" si="2"/>
        <v>94.137353433835841</v>
      </c>
      <c r="AA30" s="22">
        <f t="shared" si="3"/>
        <v>254.43330763299923</v>
      </c>
      <c r="AB30" s="22">
        <f t="shared" si="4"/>
        <v>72.727272727272734</v>
      </c>
      <c r="AC30" s="38">
        <f t="shared" si="5"/>
        <v>5.5276381909547743</v>
      </c>
    </row>
    <row r="31" spans="1:29" s="8" customFormat="1" ht="30" customHeight="1">
      <c r="A31" s="198" t="s">
        <v>46</v>
      </c>
      <c r="B31" s="199"/>
      <c r="C31" s="32">
        <v>17745</v>
      </c>
      <c r="D31" s="33">
        <v>4880</v>
      </c>
      <c r="E31" s="33">
        <v>318</v>
      </c>
      <c r="F31" s="33">
        <v>301</v>
      </c>
      <c r="G31" s="33">
        <v>101</v>
      </c>
      <c r="H31" s="33">
        <v>0</v>
      </c>
      <c r="I31" s="33">
        <v>2</v>
      </c>
      <c r="J31" s="33">
        <v>8</v>
      </c>
      <c r="K31" s="33">
        <v>0</v>
      </c>
      <c r="L31" s="33">
        <v>0</v>
      </c>
      <c r="M31" s="33">
        <v>10</v>
      </c>
      <c r="N31" s="33">
        <v>0</v>
      </c>
      <c r="O31" s="33">
        <v>63</v>
      </c>
      <c r="P31" s="33">
        <v>3</v>
      </c>
      <c r="Q31" s="33">
        <v>2</v>
      </c>
      <c r="R31" s="33">
        <v>0</v>
      </c>
      <c r="S31" s="33">
        <v>33</v>
      </c>
      <c r="T31" s="33">
        <v>13</v>
      </c>
      <c r="U31" s="33">
        <v>95</v>
      </c>
      <c r="V31" s="34">
        <v>17</v>
      </c>
      <c r="W31" s="34">
        <v>0</v>
      </c>
      <c r="X31" s="25">
        <f t="shared" si="8"/>
        <v>27.500704423781347</v>
      </c>
      <c r="Y31" s="25">
        <f t="shared" si="2"/>
        <v>6.5163934426229506</v>
      </c>
      <c r="Z31" s="28">
        <f t="shared" si="2"/>
        <v>94.654088050314471</v>
      </c>
      <c r="AA31" s="28">
        <f t="shared" si="3"/>
        <v>204.91803278688525</v>
      </c>
      <c r="AB31" s="28">
        <f t="shared" si="4"/>
        <v>80</v>
      </c>
      <c r="AC31" s="39">
        <f t="shared" si="5"/>
        <v>3.1446540880503147</v>
      </c>
    </row>
    <row r="32" spans="1:29" s="8" customFormat="1" ht="30" customHeight="1">
      <c r="A32" s="198" t="s">
        <v>47</v>
      </c>
      <c r="B32" s="199"/>
      <c r="C32" s="32">
        <v>22187</v>
      </c>
      <c r="D32" s="33">
        <v>4204</v>
      </c>
      <c r="E32" s="33">
        <v>109</v>
      </c>
      <c r="F32" s="33">
        <v>103</v>
      </c>
      <c r="G32" s="33">
        <v>30</v>
      </c>
      <c r="H32" s="33">
        <v>0</v>
      </c>
      <c r="I32" s="33">
        <v>4</v>
      </c>
      <c r="J32" s="33">
        <v>8</v>
      </c>
      <c r="K32" s="33">
        <v>0</v>
      </c>
      <c r="L32" s="33">
        <v>0</v>
      </c>
      <c r="M32" s="33">
        <v>12</v>
      </c>
      <c r="N32" s="33">
        <v>1</v>
      </c>
      <c r="O32" s="33">
        <v>15</v>
      </c>
      <c r="P32" s="33">
        <v>7</v>
      </c>
      <c r="Q32" s="33">
        <v>0</v>
      </c>
      <c r="R32" s="33">
        <v>2</v>
      </c>
      <c r="S32" s="33">
        <v>8</v>
      </c>
      <c r="T32" s="33">
        <v>1</v>
      </c>
      <c r="U32" s="33">
        <v>30</v>
      </c>
      <c r="V32" s="34">
        <v>6</v>
      </c>
      <c r="W32" s="34">
        <v>1</v>
      </c>
      <c r="X32" s="25">
        <f t="shared" si="8"/>
        <v>18.948032631721279</v>
      </c>
      <c r="Y32" s="25">
        <f t="shared" si="2"/>
        <v>2.5927687916270217</v>
      </c>
      <c r="Z32" s="28">
        <f t="shared" si="2"/>
        <v>94.495412844036693</v>
      </c>
      <c r="AA32" s="28">
        <f t="shared" si="3"/>
        <v>285.44243577545194</v>
      </c>
      <c r="AB32" s="28">
        <f t="shared" si="4"/>
        <v>66.666666666666657</v>
      </c>
      <c r="AC32" s="39">
        <f t="shared" si="5"/>
        <v>11.009174311926607</v>
      </c>
    </row>
    <row r="33" spans="1:29" s="8" customFormat="1" ht="30" customHeight="1">
      <c r="A33" s="198" t="s">
        <v>48</v>
      </c>
      <c r="B33" s="199"/>
      <c r="C33" s="32">
        <v>9260</v>
      </c>
      <c r="D33" s="33">
        <v>2267</v>
      </c>
      <c r="E33" s="33">
        <v>74</v>
      </c>
      <c r="F33" s="33">
        <v>68</v>
      </c>
      <c r="G33" s="33">
        <v>11</v>
      </c>
      <c r="H33" s="33">
        <v>0</v>
      </c>
      <c r="I33" s="33">
        <v>1</v>
      </c>
      <c r="J33" s="33">
        <v>5</v>
      </c>
      <c r="K33" s="33">
        <v>0</v>
      </c>
      <c r="L33" s="33">
        <v>0</v>
      </c>
      <c r="M33" s="33">
        <v>6</v>
      </c>
      <c r="N33" s="33">
        <v>1</v>
      </c>
      <c r="O33" s="33">
        <v>13</v>
      </c>
      <c r="P33" s="33">
        <v>2</v>
      </c>
      <c r="Q33" s="33">
        <v>0</v>
      </c>
      <c r="R33" s="33">
        <v>0</v>
      </c>
      <c r="S33" s="33">
        <v>4</v>
      </c>
      <c r="T33" s="33">
        <v>8</v>
      </c>
      <c r="U33" s="33">
        <v>33</v>
      </c>
      <c r="V33" s="34">
        <v>6</v>
      </c>
      <c r="W33" s="34">
        <v>0</v>
      </c>
      <c r="X33" s="25">
        <f t="shared" si="8"/>
        <v>24.481641468682504</v>
      </c>
      <c r="Y33" s="25">
        <f t="shared" si="2"/>
        <v>3.2642258491398324</v>
      </c>
      <c r="Z33" s="28">
        <f t="shared" si="2"/>
        <v>91.891891891891902</v>
      </c>
      <c r="AA33" s="28">
        <f t="shared" si="3"/>
        <v>264.6669607410675</v>
      </c>
      <c r="AB33" s="28">
        <f t="shared" si="4"/>
        <v>83.333333333333343</v>
      </c>
      <c r="AC33" s="39">
        <f t="shared" si="5"/>
        <v>8.1081081081081088</v>
      </c>
    </row>
    <row r="34" spans="1:29" s="8" customFormat="1" ht="30" customHeight="1">
      <c r="A34" s="198" t="s">
        <v>49</v>
      </c>
      <c r="B34" s="199"/>
      <c r="C34" s="32">
        <v>5610</v>
      </c>
      <c r="D34" s="33">
        <v>798</v>
      </c>
      <c r="E34" s="33">
        <v>65</v>
      </c>
      <c r="F34" s="33">
        <v>59</v>
      </c>
      <c r="G34" s="33">
        <v>20</v>
      </c>
      <c r="H34" s="33">
        <v>0</v>
      </c>
      <c r="I34" s="33">
        <v>0</v>
      </c>
      <c r="J34" s="33">
        <v>3</v>
      </c>
      <c r="K34" s="33">
        <v>0</v>
      </c>
      <c r="L34" s="33">
        <v>0</v>
      </c>
      <c r="M34" s="33">
        <v>3</v>
      </c>
      <c r="N34" s="33">
        <v>1</v>
      </c>
      <c r="O34" s="33">
        <v>9</v>
      </c>
      <c r="P34" s="33">
        <v>3</v>
      </c>
      <c r="Q34" s="33">
        <v>0</v>
      </c>
      <c r="R34" s="33">
        <v>0</v>
      </c>
      <c r="S34" s="33">
        <v>5</v>
      </c>
      <c r="T34" s="33">
        <v>1</v>
      </c>
      <c r="U34" s="33">
        <v>19</v>
      </c>
      <c r="V34" s="34">
        <v>6</v>
      </c>
      <c r="W34" s="34">
        <v>0</v>
      </c>
      <c r="X34" s="25">
        <f t="shared" si="8"/>
        <v>14.224598930481283</v>
      </c>
      <c r="Y34" s="25">
        <f t="shared" si="2"/>
        <v>8.1453634085213036</v>
      </c>
      <c r="Z34" s="28">
        <f t="shared" si="2"/>
        <v>90.769230769230774</v>
      </c>
      <c r="AA34" s="28">
        <f t="shared" si="3"/>
        <v>375.93984962406012</v>
      </c>
      <c r="AB34" s="28">
        <f t="shared" si="4"/>
        <v>100</v>
      </c>
      <c r="AC34" s="39">
        <f t="shared" si="5"/>
        <v>4.6153846153846159</v>
      </c>
    </row>
    <row r="35" spans="1:29" s="8" customFormat="1" ht="30" customHeight="1">
      <c r="A35" s="198" t="s">
        <v>50</v>
      </c>
      <c r="B35" s="199"/>
      <c r="C35" s="32">
        <v>2964</v>
      </c>
      <c r="D35" s="33">
        <v>821</v>
      </c>
      <c r="E35" s="33">
        <v>31</v>
      </c>
      <c r="F35" s="33">
        <v>31</v>
      </c>
      <c r="G35" s="33">
        <v>5</v>
      </c>
      <c r="H35" s="33">
        <v>0</v>
      </c>
      <c r="I35" s="33">
        <v>1</v>
      </c>
      <c r="J35" s="33">
        <v>0</v>
      </c>
      <c r="K35" s="33">
        <v>0</v>
      </c>
      <c r="L35" s="33">
        <v>1</v>
      </c>
      <c r="M35" s="33">
        <v>2</v>
      </c>
      <c r="N35" s="33">
        <v>0</v>
      </c>
      <c r="O35" s="33">
        <v>10</v>
      </c>
      <c r="P35" s="33">
        <v>4</v>
      </c>
      <c r="Q35" s="33">
        <v>0</v>
      </c>
      <c r="R35" s="33">
        <v>0</v>
      </c>
      <c r="S35" s="33">
        <v>3</v>
      </c>
      <c r="T35" s="33">
        <v>0</v>
      </c>
      <c r="U35" s="33">
        <v>8</v>
      </c>
      <c r="V35" s="34">
        <v>0</v>
      </c>
      <c r="W35" s="34">
        <v>0</v>
      </c>
      <c r="X35" s="25">
        <f t="shared" si="8"/>
        <v>27.699055330634277</v>
      </c>
      <c r="Y35" s="25">
        <f t="shared" si="2"/>
        <v>3.7758830694275276</v>
      </c>
      <c r="Z35" s="28">
        <f t="shared" si="2"/>
        <v>100</v>
      </c>
      <c r="AA35" s="28">
        <f t="shared" si="3"/>
        <v>243.60535931790497</v>
      </c>
      <c r="AB35" s="28">
        <f t="shared" si="4"/>
        <v>0</v>
      </c>
      <c r="AC35" s="39">
        <f t="shared" si="5"/>
        <v>6.4516129032258061</v>
      </c>
    </row>
    <row r="36" spans="1:29" s="18" customFormat="1" ht="30" customHeight="1">
      <c r="A36" s="35"/>
      <c r="B36" s="14"/>
      <c r="C36" s="27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5"/>
      <c r="T36" s="25"/>
      <c r="U36" s="25"/>
      <c r="V36" s="25"/>
      <c r="W36" s="25"/>
      <c r="X36" s="24"/>
      <c r="Y36" s="24"/>
      <c r="Z36" s="24"/>
      <c r="AA36" s="24"/>
      <c r="AB36" s="24"/>
      <c r="AC36" s="40"/>
    </row>
    <row r="37" spans="1:29" s="18" customFormat="1" ht="30" customHeight="1">
      <c r="A37" s="187" t="s">
        <v>51</v>
      </c>
      <c r="B37" s="188"/>
      <c r="C37" s="31">
        <f>SUM(C38:C41)</f>
        <v>146148</v>
      </c>
      <c r="D37" s="20">
        <f t="shared" ref="D37:W37" si="12">SUM(D38:D41)</f>
        <v>16776</v>
      </c>
      <c r="E37" s="20">
        <f t="shared" si="12"/>
        <v>672</v>
      </c>
      <c r="F37" s="20">
        <f t="shared" si="12"/>
        <v>632</v>
      </c>
      <c r="G37" s="20">
        <f t="shared" si="12"/>
        <v>122</v>
      </c>
      <c r="H37" s="20">
        <f t="shared" si="12"/>
        <v>12</v>
      </c>
      <c r="I37" s="20">
        <f t="shared" si="12"/>
        <v>19</v>
      </c>
      <c r="J37" s="20">
        <f t="shared" si="12"/>
        <v>23</v>
      </c>
      <c r="K37" s="20">
        <f t="shared" si="12"/>
        <v>0</v>
      </c>
      <c r="L37" s="20">
        <f t="shared" si="12"/>
        <v>1</v>
      </c>
      <c r="M37" s="20">
        <f t="shared" si="12"/>
        <v>43</v>
      </c>
      <c r="N37" s="20">
        <f t="shared" si="12"/>
        <v>5</v>
      </c>
      <c r="O37" s="20">
        <f t="shared" si="12"/>
        <v>144</v>
      </c>
      <c r="P37" s="20">
        <f t="shared" si="12"/>
        <v>26</v>
      </c>
      <c r="Q37" s="20">
        <f t="shared" si="12"/>
        <v>5</v>
      </c>
      <c r="R37" s="20">
        <f t="shared" si="12"/>
        <v>3</v>
      </c>
      <c r="S37" s="20">
        <f t="shared" si="12"/>
        <v>54</v>
      </c>
      <c r="T37" s="20">
        <f t="shared" si="12"/>
        <v>14</v>
      </c>
      <c r="U37" s="20">
        <f t="shared" si="12"/>
        <v>231</v>
      </c>
      <c r="V37" s="20">
        <f>SUM(V38:V41)</f>
        <v>40</v>
      </c>
      <c r="W37" s="20">
        <f t="shared" si="12"/>
        <v>11</v>
      </c>
      <c r="X37" s="21">
        <f t="shared" si="8"/>
        <v>11.478774940471304</v>
      </c>
      <c r="Y37" s="21">
        <f t="shared" si="2"/>
        <v>4.0057224606580828</v>
      </c>
      <c r="Z37" s="22">
        <f t="shared" si="2"/>
        <v>94.047619047619051</v>
      </c>
      <c r="AA37" s="22">
        <f t="shared" si="3"/>
        <v>256.31855030996661</v>
      </c>
      <c r="AB37" s="22">
        <f t="shared" si="4"/>
        <v>53.488372093023251</v>
      </c>
      <c r="AC37" s="38">
        <f t="shared" si="5"/>
        <v>6.3988095238095237</v>
      </c>
    </row>
    <row r="38" spans="1:29" s="8" customFormat="1" ht="30" customHeight="1">
      <c r="A38" s="198" t="s">
        <v>52</v>
      </c>
      <c r="B38" s="199"/>
      <c r="C38" s="32">
        <v>119979</v>
      </c>
      <c r="D38" s="33">
        <v>11046</v>
      </c>
      <c r="E38" s="33">
        <v>323</v>
      </c>
      <c r="F38" s="33">
        <v>304</v>
      </c>
      <c r="G38" s="33">
        <v>53</v>
      </c>
      <c r="H38" s="33">
        <v>12</v>
      </c>
      <c r="I38" s="33">
        <v>9</v>
      </c>
      <c r="J38" s="33">
        <v>12</v>
      </c>
      <c r="K38" s="33">
        <v>0</v>
      </c>
      <c r="L38" s="33">
        <v>1</v>
      </c>
      <c r="M38" s="33">
        <v>22</v>
      </c>
      <c r="N38" s="33">
        <v>3</v>
      </c>
      <c r="O38" s="33">
        <v>73</v>
      </c>
      <c r="P38" s="33">
        <v>13</v>
      </c>
      <c r="Q38" s="33">
        <v>2</v>
      </c>
      <c r="R38" s="33">
        <v>2</v>
      </c>
      <c r="S38" s="33">
        <v>28</v>
      </c>
      <c r="T38" s="33">
        <v>5</v>
      </c>
      <c r="U38" s="33">
        <v>98</v>
      </c>
      <c r="V38" s="33">
        <v>19</v>
      </c>
      <c r="W38" s="34">
        <v>5</v>
      </c>
      <c r="X38" s="25">
        <f t="shared" si="8"/>
        <v>9.2066111569524676</v>
      </c>
      <c r="Y38" s="25">
        <f t="shared" si="2"/>
        <v>2.9241354336411374</v>
      </c>
      <c r="Z38" s="28">
        <f t="shared" si="2"/>
        <v>94.117647058823522</v>
      </c>
      <c r="AA38" s="28">
        <f t="shared" si="3"/>
        <v>199.1671193192106</v>
      </c>
      <c r="AB38" s="28">
        <f t="shared" si="4"/>
        <v>54.54545454545454</v>
      </c>
      <c r="AC38" s="39">
        <f t="shared" si="5"/>
        <v>6.8111455108359129</v>
      </c>
    </row>
    <row r="39" spans="1:29" s="8" customFormat="1" ht="30" customHeight="1">
      <c r="A39" s="198" t="s">
        <v>53</v>
      </c>
      <c r="B39" s="199"/>
      <c r="C39" s="33">
        <v>12557</v>
      </c>
      <c r="D39" s="33">
        <v>2394</v>
      </c>
      <c r="E39" s="33">
        <v>126</v>
      </c>
      <c r="F39" s="33">
        <v>121</v>
      </c>
      <c r="G39" s="33">
        <v>23</v>
      </c>
      <c r="H39" s="33">
        <v>0</v>
      </c>
      <c r="I39" s="33">
        <v>2</v>
      </c>
      <c r="J39" s="33">
        <v>7</v>
      </c>
      <c r="K39" s="33">
        <v>0</v>
      </c>
      <c r="L39" s="33">
        <v>0</v>
      </c>
      <c r="M39" s="33">
        <v>9</v>
      </c>
      <c r="N39" s="33">
        <v>1</v>
      </c>
      <c r="O39" s="33">
        <v>51</v>
      </c>
      <c r="P39" s="33">
        <v>4</v>
      </c>
      <c r="Q39" s="33">
        <v>0</v>
      </c>
      <c r="R39" s="33">
        <v>0</v>
      </c>
      <c r="S39" s="33">
        <v>7</v>
      </c>
      <c r="T39" s="33">
        <v>3</v>
      </c>
      <c r="U39" s="33">
        <v>44</v>
      </c>
      <c r="V39" s="33">
        <v>5</v>
      </c>
      <c r="W39" s="34">
        <v>5</v>
      </c>
      <c r="X39" s="25">
        <f t="shared" si="8"/>
        <v>19.06506331130047</v>
      </c>
      <c r="Y39" s="25">
        <f t="shared" si="2"/>
        <v>5.2631578947368416</v>
      </c>
      <c r="Z39" s="28">
        <f t="shared" si="2"/>
        <v>96.031746031746039</v>
      </c>
      <c r="AA39" s="28">
        <f t="shared" si="3"/>
        <v>375.93984962406012</v>
      </c>
      <c r="AB39" s="28">
        <f t="shared" si="4"/>
        <v>77.777777777777786</v>
      </c>
      <c r="AC39" s="39">
        <f t="shared" si="5"/>
        <v>7.1428571428571423</v>
      </c>
    </row>
    <row r="40" spans="1:29" s="8" customFormat="1" ht="30" customHeight="1">
      <c r="A40" s="198" t="s">
        <v>54</v>
      </c>
      <c r="B40" s="199"/>
      <c r="C40" s="32">
        <v>2487</v>
      </c>
      <c r="D40" s="33">
        <v>412</v>
      </c>
      <c r="E40" s="33">
        <v>14</v>
      </c>
      <c r="F40" s="33">
        <v>14</v>
      </c>
      <c r="G40" s="33">
        <v>1</v>
      </c>
      <c r="H40" s="33">
        <v>0</v>
      </c>
      <c r="I40" s="33">
        <v>1</v>
      </c>
      <c r="J40" s="33">
        <v>0</v>
      </c>
      <c r="K40" s="33">
        <v>0</v>
      </c>
      <c r="L40" s="33">
        <v>0</v>
      </c>
      <c r="M40" s="33">
        <v>1</v>
      </c>
      <c r="N40" s="33">
        <v>1</v>
      </c>
      <c r="O40" s="33">
        <v>5</v>
      </c>
      <c r="P40" s="33">
        <v>0</v>
      </c>
      <c r="Q40" s="33">
        <v>0</v>
      </c>
      <c r="R40" s="33">
        <v>0</v>
      </c>
      <c r="S40" s="33">
        <v>1</v>
      </c>
      <c r="T40" s="33">
        <v>0</v>
      </c>
      <c r="U40" s="33">
        <v>4</v>
      </c>
      <c r="V40" s="33">
        <v>0</v>
      </c>
      <c r="W40" s="34">
        <v>1</v>
      </c>
      <c r="X40" s="25">
        <f t="shared" si="8"/>
        <v>16.566143948532368</v>
      </c>
      <c r="Y40" s="25">
        <f t="shared" si="2"/>
        <v>3.3980582524271843</v>
      </c>
      <c r="Z40" s="28">
        <f t="shared" si="2"/>
        <v>100</v>
      </c>
      <c r="AA40" s="28">
        <f t="shared" si="3"/>
        <v>242.71844660194174</v>
      </c>
      <c r="AB40" s="28">
        <f t="shared" si="4"/>
        <v>0</v>
      </c>
      <c r="AC40" s="39">
        <f t="shared" si="5"/>
        <v>7.1428571428571423</v>
      </c>
    </row>
    <row r="41" spans="1:29" s="8" customFormat="1" ht="30" customHeight="1">
      <c r="A41" s="198" t="s">
        <v>55</v>
      </c>
      <c r="B41" s="199"/>
      <c r="C41" s="32">
        <v>11125</v>
      </c>
      <c r="D41" s="33">
        <v>2924</v>
      </c>
      <c r="E41" s="33">
        <v>209</v>
      </c>
      <c r="F41" s="33">
        <v>193</v>
      </c>
      <c r="G41" s="33">
        <v>45</v>
      </c>
      <c r="H41" s="33">
        <v>0</v>
      </c>
      <c r="I41" s="33">
        <v>7</v>
      </c>
      <c r="J41" s="33">
        <v>4</v>
      </c>
      <c r="K41" s="33">
        <v>0</v>
      </c>
      <c r="L41" s="33">
        <v>0</v>
      </c>
      <c r="M41" s="33">
        <v>11</v>
      </c>
      <c r="N41" s="33">
        <v>0</v>
      </c>
      <c r="O41" s="33">
        <v>15</v>
      </c>
      <c r="P41" s="33">
        <v>9</v>
      </c>
      <c r="Q41" s="33">
        <v>3</v>
      </c>
      <c r="R41" s="33">
        <v>1</v>
      </c>
      <c r="S41" s="33">
        <v>18</v>
      </c>
      <c r="T41" s="33">
        <v>6</v>
      </c>
      <c r="U41" s="33">
        <v>85</v>
      </c>
      <c r="V41" s="33">
        <v>16</v>
      </c>
      <c r="W41" s="34">
        <v>0</v>
      </c>
      <c r="X41" s="25">
        <f t="shared" si="8"/>
        <v>26.283146067415728</v>
      </c>
      <c r="Y41" s="25">
        <f t="shared" si="2"/>
        <v>7.1477428180574547</v>
      </c>
      <c r="Z41" s="25">
        <f t="shared" si="2"/>
        <v>92.344497607655512</v>
      </c>
      <c r="AA41" s="25">
        <f t="shared" si="3"/>
        <v>376.1969904240766</v>
      </c>
      <c r="AB41" s="25">
        <f t="shared" si="4"/>
        <v>36.363636363636367</v>
      </c>
      <c r="AC41" s="39">
        <f t="shared" si="5"/>
        <v>5.2631578947368416</v>
      </c>
    </row>
    <row r="42" spans="1:29" s="17" customFormat="1" ht="30" customHeight="1">
      <c r="A42" s="15"/>
      <c r="B42" s="79"/>
      <c r="C42" s="15"/>
      <c r="D42" s="16" t="s">
        <v>111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</row>
    <row r="43" spans="1:29" s="78" customFormat="1" ht="21" customHeight="1">
      <c r="A43" s="205" t="s">
        <v>112</v>
      </c>
      <c r="B43" s="205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164" t="s">
        <v>116</v>
      </c>
      <c r="AA43" s="164"/>
      <c r="AB43" s="164"/>
      <c r="AC43" s="164"/>
    </row>
    <row r="44" spans="1:29" s="8" customFormat="1" ht="30" customHeight="1">
      <c r="A44" s="173" t="s">
        <v>0</v>
      </c>
      <c r="B44" s="174"/>
      <c r="C44" s="165" t="s">
        <v>1</v>
      </c>
      <c r="D44" s="151" t="s">
        <v>109</v>
      </c>
      <c r="E44" s="151" t="s">
        <v>2</v>
      </c>
      <c r="F44" s="151" t="s">
        <v>3</v>
      </c>
      <c r="G44" s="170" t="s">
        <v>4</v>
      </c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2"/>
      <c r="V44" s="165" t="s">
        <v>5</v>
      </c>
      <c r="W44" s="165" t="s">
        <v>6</v>
      </c>
      <c r="X44" s="166" t="s">
        <v>7</v>
      </c>
      <c r="Y44" s="168" t="s">
        <v>8</v>
      </c>
      <c r="Z44" s="168" t="s">
        <v>9</v>
      </c>
      <c r="AA44" s="168" t="s">
        <v>10</v>
      </c>
      <c r="AB44" s="168" t="s">
        <v>11</v>
      </c>
      <c r="AC44" s="168" t="s">
        <v>12</v>
      </c>
    </row>
    <row r="45" spans="1:29" s="8" customFormat="1" ht="30" customHeight="1">
      <c r="A45" s="179"/>
      <c r="B45" s="200"/>
      <c r="C45" s="152"/>
      <c r="D45" s="152"/>
      <c r="E45" s="152"/>
      <c r="F45" s="152"/>
      <c r="G45" s="165" t="s">
        <v>13</v>
      </c>
      <c r="H45" s="173" t="s">
        <v>14</v>
      </c>
      <c r="I45" s="174"/>
      <c r="J45" s="174"/>
      <c r="K45" s="174"/>
      <c r="L45" s="174"/>
      <c r="M45" s="175"/>
      <c r="N45" s="151" t="s">
        <v>15</v>
      </c>
      <c r="O45" s="151" t="s">
        <v>16</v>
      </c>
      <c r="P45" s="151" t="s">
        <v>17</v>
      </c>
      <c r="Q45" s="151" t="s">
        <v>18</v>
      </c>
      <c r="R45" s="162" t="s">
        <v>19</v>
      </c>
      <c r="S45" s="162" t="s">
        <v>20</v>
      </c>
      <c r="T45" s="151" t="s">
        <v>21</v>
      </c>
      <c r="U45" s="151" t="s">
        <v>22</v>
      </c>
      <c r="V45" s="152"/>
      <c r="W45" s="152"/>
      <c r="X45" s="167"/>
      <c r="Y45" s="169"/>
      <c r="Z45" s="169"/>
      <c r="AA45" s="169"/>
      <c r="AB45" s="169"/>
      <c r="AC45" s="169"/>
    </row>
    <row r="46" spans="1:29" s="8" customFormat="1" ht="30" customHeight="1">
      <c r="A46" s="179"/>
      <c r="B46" s="200"/>
      <c r="C46" s="152"/>
      <c r="D46" s="152"/>
      <c r="E46" s="152"/>
      <c r="F46" s="152"/>
      <c r="G46" s="152"/>
      <c r="H46" s="176"/>
      <c r="I46" s="177"/>
      <c r="J46" s="177"/>
      <c r="K46" s="177"/>
      <c r="L46" s="177"/>
      <c r="M46" s="178"/>
      <c r="N46" s="152"/>
      <c r="O46" s="152"/>
      <c r="P46" s="152"/>
      <c r="Q46" s="152"/>
      <c r="R46" s="163"/>
      <c r="S46" s="163"/>
      <c r="T46" s="152"/>
      <c r="U46" s="152"/>
      <c r="V46" s="152"/>
      <c r="W46" s="152"/>
      <c r="X46" s="167"/>
      <c r="Y46" s="169"/>
      <c r="Z46" s="169"/>
      <c r="AA46" s="169"/>
      <c r="AB46" s="169"/>
      <c r="AC46" s="169"/>
    </row>
    <row r="47" spans="1:29" s="8" customFormat="1" ht="30" customHeight="1">
      <c r="A47" s="179"/>
      <c r="B47" s="200"/>
      <c r="C47" s="152"/>
      <c r="D47" s="152"/>
      <c r="E47" s="152"/>
      <c r="F47" s="152"/>
      <c r="G47" s="152"/>
      <c r="H47" s="153" t="s">
        <v>23</v>
      </c>
      <c r="I47" s="153" t="s">
        <v>24</v>
      </c>
      <c r="J47" s="155" t="s">
        <v>25</v>
      </c>
      <c r="K47" s="9"/>
      <c r="L47" s="157" t="s">
        <v>26</v>
      </c>
      <c r="M47" s="159" t="s">
        <v>27</v>
      </c>
      <c r="N47" s="152"/>
      <c r="O47" s="152"/>
      <c r="P47" s="152"/>
      <c r="Q47" s="152"/>
      <c r="R47" s="163"/>
      <c r="S47" s="163"/>
      <c r="T47" s="152"/>
      <c r="U47" s="152"/>
      <c r="V47" s="152"/>
      <c r="W47" s="152"/>
      <c r="X47" s="167"/>
      <c r="Y47" s="169"/>
      <c r="Z47" s="169"/>
      <c r="AA47" s="169"/>
      <c r="AB47" s="169"/>
      <c r="AC47" s="169"/>
    </row>
    <row r="48" spans="1:29" s="8" customFormat="1" ht="30" customHeight="1">
      <c r="A48" s="179"/>
      <c r="B48" s="200"/>
      <c r="C48" s="152"/>
      <c r="D48" s="152"/>
      <c r="E48" s="152"/>
      <c r="F48" s="152"/>
      <c r="G48" s="152"/>
      <c r="H48" s="154"/>
      <c r="I48" s="154"/>
      <c r="J48" s="156"/>
      <c r="K48" s="160" t="s">
        <v>28</v>
      </c>
      <c r="L48" s="158"/>
      <c r="M48" s="158"/>
      <c r="N48" s="152"/>
      <c r="O48" s="152"/>
      <c r="P48" s="152"/>
      <c r="Q48" s="152"/>
      <c r="R48" s="163"/>
      <c r="S48" s="163"/>
      <c r="T48" s="152"/>
      <c r="U48" s="152"/>
      <c r="V48" s="152"/>
      <c r="W48" s="152"/>
      <c r="X48" s="167"/>
      <c r="Y48" s="169"/>
      <c r="Z48" s="169"/>
      <c r="AA48" s="169"/>
      <c r="AB48" s="169"/>
      <c r="AC48" s="169"/>
    </row>
    <row r="49" spans="1:30" s="8" customFormat="1" ht="30" customHeight="1">
      <c r="A49" s="179"/>
      <c r="B49" s="200"/>
      <c r="C49" s="152"/>
      <c r="D49" s="152"/>
      <c r="E49" s="152"/>
      <c r="F49" s="152"/>
      <c r="G49" s="152"/>
      <c r="H49" s="154"/>
      <c r="I49" s="154"/>
      <c r="J49" s="156"/>
      <c r="K49" s="161"/>
      <c r="L49" s="158"/>
      <c r="M49" s="158"/>
      <c r="N49" s="152"/>
      <c r="O49" s="152"/>
      <c r="P49" s="152"/>
      <c r="Q49" s="152"/>
      <c r="R49" s="163"/>
      <c r="S49" s="163"/>
      <c r="T49" s="152"/>
      <c r="U49" s="152"/>
      <c r="V49" s="152"/>
      <c r="W49" s="152"/>
      <c r="X49" s="167"/>
      <c r="Y49" s="169"/>
      <c r="Z49" s="169"/>
      <c r="AA49" s="169"/>
      <c r="AB49" s="169"/>
      <c r="AC49" s="169"/>
    </row>
    <row r="50" spans="1:30" s="8" customFormat="1" ht="30" customHeight="1">
      <c r="A50" s="41"/>
      <c r="B50" s="42"/>
      <c r="C50" s="80"/>
      <c r="D50" s="81"/>
      <c r="E50" s="81"/>
      <c r="F50" s="81"/>
      <c r="G50" s="81"/>
      <c r="H50" s="82"/>
      <c r="I50" s="82"/>
      <c r="J50" s="82"/>
      <c r="K50" s="83"/>
      <c r="L50" s="42"/>
      <c r="M50" s="42"/>
      <c r="N50" s="81"/>
      <c r="O50" s="81"/>
      <c r="P50" s="81"/>
      <c r="Q50" s="81"/>
      <c r="R50" s="84"/>
      <c r="S50" s="84"/>
      <c r="T50" s="81"/>
      <c r="U50" s="81"/>
      <c r="V50" s="81"/>
      <c r="W50" s="81"/>
      <c r="X50" s="85"/>
      <c r="Y50" s="85"/>
      <c r="Z50" s="85"/>
      <c r="AA50" s="85"/>
      <c r="AB50" s="85"/>
      <c r="AC50" s="37"/>
    </row>
    <row r="51" spans="1:30" s="18" customFormat="1" ht="30" customHeight="1">
      <c r="A51" s="187" t="s">
        <v>56</v>
      </c>
      <c r="B51" s="195"/>
      <c r="C51" s="31">
        <f>SUM(C52)</f>
        <v>8666</v>
      </c>
      <c r="D51" s="20">
        <f t="shared" ref="D51:W51" si="13">SUM(D52)</f>
        <v>3372</v>
      </c>
      <c r="E51" s="20">
        <f t="shared" si="13"/>
        <v>195</v>
      </c>
      <c r="F51" s="20">
        <f t="shared" si="13"/>
        <v>178</v>
      </c>
      <c r="G51" s="20">
        <f t="shared" si="13"/>
        <v>63</v>
      </c>
      <c r="H51" s="20">
        <f t="shared" si="13"/>
        <v>0</v>
      </c>
      <c r="I51" s="20">
        <f t="shared" si="13"/>
        <v>2</v>
      </c>
      <c r="J51" s="20">
        <f t="shared" si="13"/>
        <v>1</v>
      </c>
      <c r="K51" s="20">
        <f t="shared" si="13"/>
        <v>0</v>
      </c>
      <c r="L51" s="20">
        <f t="shared" si="13"/>
        <v>1</v>
      </c>
      <c r="M51" s="20">
        <f t="shared" si="13"/>
        <v>4</v>
      </c>
      <c r="N51" s="20">
        <f t="shared" si="13"/>
        <v>1</v>
      </c>
      <c r="O51" s="20">
        <f t="shared" si="13"/>
        <v>20</v>
      </c>
      <c r="P51" s="20">
        <f t="shared" si="13"/>
        <v>9</v>
      </c>
      <c r="Q51" s="20">
        <f t="shared" si="13"/>
        <v>3</v>
      </c>
      <c r="R51" s="20">
        <f t="shared" si="13"/>
        <v>1</v>
      </c>
      <c r="S51" s="20">
        <f t="shared" si="13"/>
        <v>15</v>
      </c>
      <c r="T51" s="20">
        <f t="shared" si="13"/>
        <v>6</v>
      </c>
      <c r="U51" s="20">
        <f t="shared" si="13"/>
        <v>65</v>
      </c>
      <c r="V51" s="20">
        <f t="shared" si="13"/>
        <v>17</v>
      </c>
      <c r="W51" s="20">
        <f t="shared" si="13"/>
        <v>1</v>
      </c>
      <c r="X51" s="21">
        <f t="shared" si="8"/>
        <v>38.910685437341336</v>
      </c>
      <c r="Y51" s="21">
        <f t="shared" si="2"/>
        <v>5.7829181494661919</v>
      </c>
      <c r="Z51" s="21">
        <f t="shared" si="2"/>
        <v>91.282051282051285</v>
      </c>
      <c r="AA51" s="21">
        <f t="shared" si="3"/>
        <v>118.62396204033216</v>
      </c>
      <c r="AB51" s="21">
        <f t="shared" si="4"/>
        <v>25</v>
      </c>
      <c r="AC51" s="38">
        <f t="shared" si="5"/>
        <v>2.0512820512820511</v>
      </c>
    </row>
    <row r="52" spans="1:30" s="8" customFormat="1" ht="30" customHeight="1">
      <c r="A52" s="198" t="s">
        <v>57</v>
      </c>
      <c r="B52" s="203"/>
      <c r="C52" s="32">
        <v>8666</v>
      </c>
      <c r="D52" s="33">
        <v>3372</v>
      </c>
      <c r="E52" s="33">
        <v>195</v>
      </c>
      <c r="F52" s="33">
        <v>178</v>
      </c>
      <c r="G52" s="33">
        <v>63</v>
      </c>
      <c r="H52" s="33">
        <v>0</v>
      </c>
      <c r="I52" s="33">
        <v>2</v>
      </c>
      <c r="J52" s="33">
        <v>1</v>
      </c>
      <c r="K52" s="33">
        <v>0</v>
      </c>
      <c r="L52" s="33">
        <v>1</v>
      </c>
      <c r="M52" s="33">
        <v>4</v>
      </c>
      <c r="N52" s="33">
        <v>1</v>
      </c>
      <c r="O52" s="33">
        <v>20</v>
      </c>
      <c r="P52" s="33">
        <v>9</v>
      </c>
      <c r="Q52" s="33">
        <v>3</v>
      </c>
      <c r="R52" s="33">
        <v>1</v>
      </c>
      <c r="S52" s="33">
        <v>15</v>
      </c>
      <c r="T52" s="33">
        <v>6</v>
      </c>
      <c r="U52" s="33">
        <v>65</v>
      </c>
      <c r="V52" s="33">
        <v>17</v>
      </c>
      <c r="W52" s="34">
        <v>1</v>
      </c>
      <c r="X52" s="25">
        <f t="shared" si="8"/>
        <v>38.910685437341336</v>
      </c>
      <c r="Y52" s="25">
        <f t="shared" si="2"/>
        <v>5.7829181494661919</v>
      </c>
      <c r="Z52" s="25">
        <f t="shared" si="2"/>
        <v>91.282051282051285</v>
      </c>
      <c r="AA52" s="25">
        <f t="shared" si="3"/>
        <v>118.62396204033216</v>
      </c>
      <c r="AB52" s="25">
        <f t="shared" si="4"/>
        <v>25</v>
      </c>
      <c r="AC52" s="39">
        <f t="shared" si="5"/>
        <v>2.0512820512820511</v>
      </c>
    </row>
    <row r="53" spans="1:30" s="18" customFormat="1" ht="30" customHeight="1">
      <c r="A53" s="35"/>
      <c r="B53" s="14"/>
      <c r="C53" s="27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5"/>
      <c r="T53" s="25"/>
      <c r="U53" s="25"/>
      <c r="V53" s="25"/>
      <c r="W53" s="25"/>
      <c r="X53" s="24"/>
      <c r="Y53" s="24"/>
      <c r="Z53" s="24"/>
      <c r="AA53" s="24"/>
      <c r="AB53" s="24"/>
      <c r="AC53" s="40"/>
    </row>
    <row r="54" spans="1:30" s="18" customFormat="1" ht="30" customHeight="1">
      <c r="A54" s="187" t="s">
        <v>58</v>
      </c>
      <c r="B54" s="195"/>
      <c r="C54" s="31">
        <f>SUM(C55:C56)</f>
        <v>15741</v>
      </c>
      <c r="D54" s="20">
        <f t="shared" ref="D54:W54" si="14">SUM(D55:D56)</f>
        <v>4322</v>
      </c>
      <c r="E54" s="20">
        <f t="shared" si="14"/>
        <v>339</v>
      </c>
      <c r="F54" s="20">
        <f t="shared" si="14"/>
        <v>309</v>
      </c>
      <c r="G54" s="20">
        <f t="shared" si="14"/>
        <v>81</v>
      </c>
      <c r="H54" s="20">
        <f t="shared" si="14"/>
        <v>0</v>
      </c>
      <c r="I54" s="20">
        <f t="shared" si="14"/>
        <v>3</v>
      </c>
      <c r="J54" s="20">
        <f t="shared" si="14"/>
        <v>2</v>
      </c>
      <c r="K54" s="20">
        <f t="shared" si="14"/>
        <v>0</v>
      </c>
      <c r="L54" s="20">
        <f t="shared" si="14"/>
        <v>1</v>
      </c>
      <c r="M54" s="20">
        <f t="shared" si="14"/>
        <v>6</v>
      </c>
      <c r="N54" s="20">
        <f t="shared" si="14"/>
        <v>1</v>
      </c>
      <c r="O54" s="20">
        <f t="shared" si="14"/>
        <v>45</v>
      </c>
      <c r="P54" s="20">
        <f t="shared" si="14"/>
        <v>14</v>
      </c>
      <c r="Q54" s="20">
        <f t="shared" si="14"/>
        <v>2</v>
      </c>
      <c r="R54" s="20">
        <f t="shared" si="14"/>
        <v>2</v>
      </c>
      <c r="S54" s="20">
        <f t="shared" si="14"/>
        <v>18</v>
      </c>
      <c r="T54" s="20">
        <f t="shared" si="14"/>
        <v>9</v>
      </c>
      <c r="U54" s="20">
        <f t="shared" si="14"/>
        <v>165</v>
      </c>
      <c r="V54" s="20">
        <f t="shared" si="14"/>
        <v>30</v>
      </c>
      <c r="W54" s="20">
        <f t="shared" si="14"/>
        <v>0</v>
      </c>
      <c r="X54" s="21">
        <f t="shared" si="8"/>
        <v>27.456959532431231</v>
      </c>
      <c r="Y54" s="21">
        <f t="shared" si="2"/>
        <v>7.8435909301249422</v>
      </c>
      <c r="Z54" s="21">
        <f t="shared" si="2"/>
        <v>91.150442477876098</v>
      </c>
      <c r="AA54" s="21">
        <f t="shared" si="3"/>
        <v>138.82461823229985</v>
      </c>
      <c r="AB54" s="21">
        <f t="shared" si="4"/>
        <v>33.333333333333329</v>
      </c>
      <c r="AC54" s="38">
        <f t="shared" si="5"/>
        <v>1.7699115044247788</v>
      </c>
    </row>
    <row r="55" spans="1:30" s="8" customFormat="1" ht="30" customHeight="1">
      <c r="A55" s="198" t="s">
        <v>59</v>
      </c>
      <c r="B55" s="203"/>
      <c r="C55" s="32">
        <v>13476</v>
      </c>
      <c r="D55" s="33">
        <v>3815</v>
      </c>
      <c r="E55" s="33">
        <v>296</v>
      </c>
      <c r="F55" s="33">
        <v>273</v>
      </c>
      <c r="G55" s="33">
        <v>78</v>
      </c>
      <c r="H55" s="33">
        <v>0</v>
      </c>
      <c r="I55" s="33">
        <v>2</v>
      </c>
      <c r="J55" s="33">
        <v>2</v>
      </c>
      <c r="K55" s="33">
        <v>0</v>
      </c>
      <c r="L55" s="33">
        <v>1</v>
      </c>
      <c r="M55" s="33">
        <v>5</v>
      </c>
      <c r="N55" s="33">
        <v>1</v>
      </c>
      <c r="O55" s="33">
        <v>41</v>
      </c>
      <c r="P55" s="33">
        <v>13</v>
      </c>
      <c r="Q55" s="33">
        <v>2</v>
      </c>
      <c r="R55" s="33">
        <v>2</v>
      </c>
      <c r="S55" s="33">
        <v>16</v>
      </c>
      <c r="T55" s="33">
        <v>7</v>
      </c>
      <c r="U55" s="33">
        <v>140</v>
      </c>
      <c r="V55" s="34">
        <v>23</v>
      </c>
      <c r="W55" s="34">
        <v>0</v>
      </c>
      <c r="X55" s="25">
        <f t="shared" si="8"/>
        <v>28.309587414663106</v>
      </c>
      <c r="Y55" s="25">
        <f t="shared" si="2"/>
        <v>7.7588466579292259</v>
      </c>
      <c r="Z55" s="25">
        <f t="shared" si="2"/>
        <v>92.229729729729726</v>
      </c>
      <c r="AA55" s="25">
        <f t="shared" si="3"/>
        <v>131.06159895150722</v>
      </c>
      <c r="AB55" s="25">
        <f t="shared" si="4"/>
        <v>40</v>
      </c>
      <c r="AC55" s="39">
        <f t="shared" si="5"/>
        <v>1.6891891891891893</v>
      </c>
      <c r="AD55" s="19"/>
    </row>
    <row r="56" spans="1:30" s="8" customFormat="1" ht="30" customHeight="1">
      <c r="A56" s="198" t="s">
        <v>60</v>
      </c>
      <c r="B56" s="203"/>
      <c r="C56" s="32">
        <v>2265</v>
      </c>
      <c r="D56" s="33">
        <v>507</v>
      </c>
      <c r="E56" s="33">
        <v>43</v>
      </c>
      <c r="F56" s="33">
        <v>36</v>
      </c>
      <c r="G56" s="33">
        <v>3</v>
      </c>
      <c r="H56" s="33">
        <v>0</v>
      </c>
      <c r="I56" s="33">
        <v>1</v>
      </c>
      <c r="J56" s="33">
        <v>0</v>
      </c>
      <c r="K56" s="33">
        <v>0</v>
      </c>
      <c r="L56" s="33">
        <v>0</v>
      </c>
      <c r="M56" s="33">
        <v>1</v>
      </c>
      <c r="N56" s="33">
        <v>0</v>
      </c>
      <c r="O56" s="33">
        <v>4</v>
      </c>
      <c r="P56" s="33">
        <v>1</v>
      </c>
      <c r="Q56" s="33">
        <v>0</v>
      </c>
      <c r="R56" s="33">
        <v>0</v>
      </c>
      <c r="S56" s="33">
        <v>2</v>
      </c>
      <c r="T56" s="33">
        <v>2</v>
      </c>
      <c r="U56" s="33">
        <v>25</v>
      </c>
      <c r="V56" s="34">
        <v>7</v>
      </c>
      <c r="W56" s="34">
        <v>0</v>
      </c>
      <c r="X56" s="25">
        <f t="shared" si="8"/>
        <v>22.3841059602649</v>
      </c>
      <c r="Y56" s="25">
        <f t="shared" si="2"/>
        <v>8.4812623274161734</v>
      </c>
      <c r="Z56" s="25">
        <f t="shared" si="2"/>
        <v>83.720930232558146</v>
      </c>
      <c r="AA56" s="25">
        <f t="shared" si="3"/>
        <v>197.23865877712032</v>
      </c>
      <c r="AB56" s="25">
        <f t="shared" si="4"/>
        <v>0</v>
      </c>
      <c r="AC56" s="39">
        <f t="shared" si="5"/>
        <v>2.3255813953488373</v>
      </c>
      <c r="AD56" s="19"/>
    </row>
    <row r="57" spans="1:30" s="18" customFormat="1" ht="30" customHeight="1">
      <c r="A57" s="35"/>
      <c r="B57" s="14"/>
      <c r="C57" s="27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5"/>
      <c r="T57" s="25"/>
      <c r="U57" s="25"/>
      <c r="V57" s="25"/>
      <c r="W57" s="25"/>
      <c r="X57" s="24"/>
      <c r="Y57" s="24"/>
      <c r="Z57" s="24"/>
      <c r="AA57" s="24"/>
      <c r="AB57" s="24"/>
      <c r="AC57" s="40"/>
    </row>
    <row r="58" spans="1:30" s="18" customFormat="1" ht="30" customHeight="1">
      <c r="A58" s="187" t="s">
        <v>61</v>
      </c>
      <c r="B58" s="195"/>
      <c r="C58" s="31">
        <f>SUM(C59:C60)</f>
        <v>25340</v>
      </c>
      <c r="D58" s="20">
        <f t="shared" ref="D58:U58" si="15">SUM(D59:D60)</f>
        <v>4733</v>
      </c>
      <c r="E58" s="20">
        <f t="shared" si="15"/>
        <v>443</v>
      </c>
      <c r="F58" s="20">
        <f t="shared" si="15"/>
        <v>397</v>
      </c>
      <c r="G58" s="20">
        <f t="shared" si="15"/>
        <v>81</v>
      </c>
      <c r="H58" s="20">
        <f t="shared" si="15"/>
        <v>0</v>
      </c>
      <c r="I58" s="20">
        <f t="shared" si="15"/>
        <v>3</v>
      </c>
      <c r="J58" s="20">
        <f t="shared" si="15"/>
        <v>10</v>
      </c>
      <c r="K58" s="20">
        <f t="shared" si="15"/>
        <v>0</v>
      </c>
      <c r="L58" s="20">
        <f t="shared" si="15"/>
        <v>2</v>
      </c>
      <c r="M58" s="20">
        <f t="shared" si="15"/>
        <v>15</v>
      </c>
      <c r="N58" s="20">
        <f t="shared" si="15"/>
        <v>2</v>
      </c>
      <c r="O58" s="20">
        <f t="shared" si="15"/>
        <v>35</v>
      </c>
      <c r="P58" s="20">
        <f t="shared" si="15"/>
        <v>19</v>
      </c>
      <c r="Q58" s="20">
        <f t="shared" si="15"/>
        <v>2</v>
      </c>
      <c r="R58" s="20">
        <f t="shared" si="15"/>
        <v>2</v>
      </c>
      <c r="S58" s="20">
        <f t="shared" si="15"/>
        <v>26</v>
      </c>
      <c r="T58" s="20">
        <f t="shared" si="15"/>
        <v>17</v>
      </c>
      <c r="U58" s="20">
        <f t="shared" si="15"/>
        <v>231</v>
      </c>
      <c r="V58" s="20">
        <f>SUM(V59:V60)</f>
        <v>46</v>
      </c>
      <c r="W58" s="20">
        <f>SUM(W59:W60)</f>
        <v>1</v>
      </c>
      <c r="X58" s="21">
        <f t="shared" si="8"/>
        <v>18.677979479084453</v>
      </c>
      <c r="Y58" s="21">
        <f t="shared" si="2"/>
        <v>9.3598140714134797</v>
      </c>
      <c r="Z58" s="21">
        <f t="shared" si="2"/>
        <v>89.616252821670429</v>
      </c>
      <c r="AA58" s="21">
        <f t="shared" si="3"/>
        <v>316.92372702302981</v>
      </c>
      <c r="AB58" s="21">
        <f t="shared" si="4"/>
        <v>66.666666666666657</v>
      </c>
      <c r="AC58" s="38">
        <f t="shared" si="5"/>
        <v>3.3860045146726865</v>
      </c>
    </row>
    <row r="59" spans="1:30" s="8" customFormat="1" ht="30" customHeight="1">
      <c r="A59" s="198" t="s">
        <v>62</v>
      </c>
      <c r="B59" s="203"/>
      <c r="C59" s="32">
        <v>21337</v>
      </c>
      <c r="D59" s="33">
        <v>3824</v>
      </c>
      <c r="E59" s="33">
        <v>354</v>
      </c>
      <c r="F59" s="33">
        <v>321</v>
      </c>
      <c r="G59" s="33">
        <v>62</v>
      </c>
      <c r="H59" s="33">
        <v>0</v>
      </c>
      <c r="I59" s="33">
        <v>2</v>
      </c>
      <c r="J59" s="33">
        <v>7</v>
      </c>
      <c r="K59" s="33">
        <v>0</v>
      </c>
      <c r="L59" s="33">
        <v>2</v>
      </c>
      <c r="M59" s="33">
        <v>11</v>
      </c>
      <c r="N59" s="33">
        <v>1</v>
      </c>
      <c r="O59" s="33">
        <v>28</v>
      </c>
      <c r="P59" s="33">
        <v>16</v>
      </c>
      <c r="Q59" s="33">
        <v>2</v>
      </c>
      <c r="R59" s="33">
        <v>2</v>
      </c>
      <c r="S59" s="33">
        <v>25</v>
      </c>
      <c r="T59" s="33">
        <v>14</v>
      </c>
      <c r="U59" s="33">
        <v>188</v>
      </c>
      <c r="V59" s="33">
        <v>33</v>
      </c>
      <c r="W59" s="34">
        <v>0</v>
      </c>
      <c r="X59" s="25">
        <f t="shared" si="8"/>
        <v>17.92191967005671</v>
      </c>
      <c r="Y59" s="25">
        <f t="shared" si="2"/>
        <v>9.2573221757322166</v>
      </c>
      <c r="Z59" s="25">
        <f t="shared" si="2"/>
        <v>90.677966101694921</v>
      </c>
      <c r="AA59" s="25">
        <f t="shared" si="3"/>
        <v>287.6569037656904</v>
      </c>
      <c r="AB59" s="25">
        <f t="shared" si="4"/>
        <v>63.636363636363633</v>
      </c>
      <c r="AC59" s="39">
        <f t="shared" si="5"/>
        <v>3.1073446327683616</v>
      </c>
    </row>
    <row r="60" spans="1:30" s="8" customFormat="1" ht="30" customHeight="1">
      <c r="A60" s="198" t="s">
        <v>63</v>
      </c>
      <c r="B60" s="203"/>
      <c r="C60" s="32">
        <v>4003</v>
      </c>
      <c r="D60" s="33">
        <v>909</v>
      </c>
      <c r="E60" s="33">
        <v>89</v>
      </c>
      <c r="F60" s="33">
        <v>76</v>
      </c>
      <c r="G60" s="33">
        <v>19</v>
      </c>
      <c r="H60" s="33">
        <v>0</v>
      </c>
      <c r="I60" s="33">
        <v>1</v>
      </c>
      <c r="J60" s="33">
        <v>3</v>
      </c>
      <c r="K60" s="33">
        <v>0</v>
      </c>
      <c r="L60" s="33">
        <v>0</v>
      </c>
      <c r="M60" s="33">
        <v>4</v>
      </c>
      <c r="N60" s="33">
        <v>1</v>
      </c>
      <c r="O60" s="33">
        <v>7</v>
      </c>
      <c r="P60" s="33">
        <v>3</v>
      </c>
      <c r="Q60" s="33">
        <v>0</v>
      </c>
      <c r="R60" s="33">
        <v>0</v>
      </c>
      <c r="S60" s="33">
        <v>1</v>
      </c>
      <c r="T60" s="33">
        <v>3</v>
      </c>
      <c r="U60" s="33">
        <v>43</v>
      </c>
      <c r="V60" s="33">
        <v>13</v>
      </c>
      <c r="W60" s="34">
        <v>1</v>
      </c>
      <c r="X60" s="25">
        <f t="shared" si="8"/>
        <v>22.707969023232575</v>
      </c>
      <c r="Y60" s="25">
        <f t="shared" si="2"/>
        <v>9.7909790979097906</v>
      </c>
      <c r="Z60" s="25">
        <f t="shared" si="2"/>
        <v>85.393258426966284</v>
      </c>
      <c r="AA60" s="25">
        <f t="shared" si="3"/>
        <v>440.04400440044003</v>
      </c>
      <c r="AB60" s="25">
        <f t="shared" si="4"/>
        <v>75</v>
      </c>
      <c r="AC60" s="39">
        <f t="shared" si="5"/>
        <v>4.4943820224719104</v>
      </c>
    </row>
    <row r="61" spans="1:30" s="18" customFormat="1" ht="30" customHeight="1">
      <c r="A61" s="35"/>
      <c r="B61" s="14"/>
      <c r="C61" s="27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5"/>
      <c r="T61" s="25"/>
      <c r="U61" s="25"/>
      <c r="V61" s="25"/>
      <c r="W61" s="25"/>
      <c r="X61" s="24"/>
      <c r="Y61" s="24"/>
      <c r="Z61" s="24"/>
      <c r="AA61" s="24"/>
      <c r="AB61" s="24"/>
      <c r="AC61" s="40"/>
    </row>
    <row r="62" spans="1:30" s="18" customFormat="1" ht="30" customHeight="1">
      <c r="A62" s="187" t="s">
        <v>64</v>
      </c>
      <c r="B62" s="195"/>
      <c r="C62" s="31">
        <f>SUM(C63:C64)</f>
        <v>31147</v>
      </c>
      <c r="D62" s="20">
        <f t="shared" ref="D62:W62" si="16">SUM(D63:D64)</f>
        <v>4397</v>
      </c>
      <c r="E62" s="20">
        <f t="shared" si="16"/>
        <v>162</v>
      </c>
      <c r="F62" s="20">
        <f t="shared" si="16"/>
        <v>154</v>
      </c>
      <c r="G62" s="20">
        <f t="shared" si="16"/>
        <v>39</v>
      </c>
      <c r="H62" s="20">
        <f t="shared" si="16"/>
        <v>0</v>
      </c>
      <c r="I62" s="20">
        <f t="shared" si="16"/>
        <v>2</v>
      </c>
      <c r="J62" s="20">
        <f t="shared" si="16"/>
        <v>6</v>
      </c>
      <c r="K62" s="20">
        <f t="shared" si="16"/>
        <v>0</v>
      </c>
      <c r="L62" s="20">
        <f t="shared" si="16"/>
        <v>0</v>
      </c>
      <c r="M62" s="20">
        <f t="shared" si="16"/>
        <v>8</v>
      </c>
      <c r="N62" s="20">
        <f t="shared" si="16"/>
        <v>0</v>
      </c>
      <c r="O62" s="20">
        <f t="shared" si="16"/>
        <v>38</v>
      </c>
      <c r="P62" s="20">
        <f t="shared" si="16"/>
        <v>9</v>
      </c>
      <c r="Q62" s="20">
        <f t="shared" si="16"/>
        <v>6</v>
      </c>
      <c r="R62" s="20">
        <f t="shared" si="16"/>
        <v>1</v>
      </c>
      <c r="S62" s="20">
        <f t="shared" si="16"/>
        <v>14</v>
      </c>
      <c r="T62" s="20">
        <f t="shared" si="16"/>
        <v>1</v>
      </c>
      <c r="U62" s="20">
        <f t="shared" si="16"/>
        <v>41</v>
      </c>
      <c r="V62" s="20">
        <f t="shared" si="16"/>
        <v>8</v>
      </c>
      <c r="W62" s="20">
        <f t="shared" si="16"/>
        <v>3</v>
      </c>
      <c r="X62" s="21">
        <f t="shared" si="8"/>
        <v>14.116929399300094</v>
      </c>
      <c r="Y62" s="21">
        <f t="shared" si="2"/>
        <v>3.6843302251535133</v>
      </c>
      <c r="Z62" s="21">
        <f t="shared" si="2"/>
        <v>95.061728395061735</v>
      </c>
      <c r="AA62" s="21">
        <f t="shared" si="3"/>
        <v>181.94223334091424</v>
      </c>
      <c r="AB62" s="21">
        <f t="shared" si="4"/>
        <v>75</v>
      </c>
      <c r="AC62" s="38">
        <f t="shared" si="5"/>
        <v>4.9382716049382713</v>
      </c>
    </row>
    <row r="63" spans="1:30" s="8" customFormat="1" ht="30" customHeight="1">
      <c r="A63" s="198" t="s">
        <v>65</v>
      </c>
      <c r="B63" s="203"/>
      <c r="C63" s="32">
        <v>30219</v>
      </c>
      <c r="D63" s="33">
        <v>4179</v>
      </c>
      <c r="E63" s="33">
        <v>154</v>
      </c>
      <c r="F63" s="33">
        <v>148</v>
      </c>
      <c r="G63" s="33">
        <v>38</v>
      </c>
      <c r="H63" s="33">
        <v>0</v>
      </c>
      <c r="I63" s="33">
        <v>2</v>
      </c>
      <c r="J63" s="33">
        <v>6</v>
      </c>
      <c r="K63" s="33">
        <v>0</v>
      </c>
      <c r="L63" s="33">
        <v>0</v>
      </c>
      <c r="M63" s="33">
        <v>8</v>
      </c>
      <c r="N63" s="33">
        <v>0</v>
      </c>
      <c r="O63" s="33">
        <v>36</v>
      </c>
      <c r="P63" s="33">
        <v>9</v>
      </c>
      <c r="Q63" s="33">
        <v>5</v>
      </c>
      <c r="R63" s="33">
        <v>1</v>
      </c>
      <c r="S63" s="33">
        <v>13</v>
      </c>
      <c r="T63" s="33">
        <v>1</v>
      </c>
      <c r="U63" s="33">
        <v>41</v>
      </c>
      <c r="V63" s="34">
        <v>6</v>
      </c>
      <c r="W63" s="34">
        <v>2</v>
      </c>
      <c r="X63" s="25">
        <f t="shared" si="8"/>
        <v>13.829047949965254</v>
      </c>
      <c r="Y63" s="25">
        <f t="shared" si="2"/>
        <v>3.6850921273031827</v>
      </c>
      <c r="Z63" s="25">
        <f t="shared" si="2"/>
        <v>96.103896103896105</v>
      </c>
      <c r="AA63" s="25">
        <f t="shared" si="3"/>
        <v>191.43335726250299</v>
      </c>
      <c r="AB63" s="25">
        <f t="shared" si="4"/>
        <v>75</v>
      </c>
      <c r="AC63" s="39">
        <f t="shared" si="5"/>
        <v>5.1948051948051948</v>
      </c>
    </row>
    <row r="64" spans="1:30" s="8" customFormat="1" ht="30" customHeight="1">
      <c r="A64" s="198" t="s">
        <v>66</v>
      </c>
      <c r="B64" s="203"/>
      <c r="C64" s="32">
        <v>928</v>
      </c>
      <c r="D64" s="33">
        <v>218</v>
      </c>
      <c r="E64" s="33">
        <v>8</v>
      </c>
      <c r="F64" s="33">
        <v>6</v>
      </c>
      <c r="G64" s="33">
        <v>1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2</v>
      </c>
      <c r="P64" s="33">
        <v>0</v>
      </c>
      <c r="Q64" s="33">
        <v>1</v>
      </c>
      <c r="R64" s="33">
        <v>0</v>
      </c>
      <c r="S64" s="33">
        <v>1</v>
      </c>
      <c r="T64" s="33">
        <v>0</v>
      </c>
      <c r="U64" s="33">
        <v>0</v>
      </c>
      <c r="V64" s="34">
        <v>2</v>
      </c>
      <c r="W64" s="34">
        <v>1</v>
      </c>
      <c r="X64" s="25">
        <f t="shared" si="8"/>
        <v>23.491379310344829</v>
      </c>
      <c r="Y64" s="25">
        <f t="shared" si="2"/>
        <v>3.669724770642202</v>
      </c>
      <c r="Z64" s="25">
        <f t="shared" si="2"/>
        <v>75</v>
      </c>
      <c r="AA64" s="25">
        <f t="shared" si="3"/>
        <v>0</v>
      </c>
      <c r="AB64" s="25" t="s">
        <v>67</v>
      </c>
      <c r="AC64" s="39">
        <f t="shared" si="5"/>
        <v>0</v>
      </c>
    </row>
    <row r="65" spans="1:29" s="18" customFormat="1" ht="30" customHeight="1">
      <c r="A65" s="35"/>
      <c r="B65" s="14"/>
      <c r="C65" s="27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5"/>
      <c r="T65" s="25"/>
      <c r="U65" s="25"/>
      <c r="V65" s="25"/>
      <c r="W65" s="25"/>
      <c r="X65" s="24"/>
      <c r="Y65" s="24"/>
      <c r="Z65" s="24"/>
      <c r="AA65" s="24"/>
      <c r="AB65" s="24"/>
      <c r="AC65" s="40"/>
    </row>
    <row r="66" spans="1:29" s="18" customFormat="1" ht="30" customHeight="1">
      <c r="A66" s="187" t="s">
        <v>68</v>
      </c>
      <c r="B66" s="195"/>
      <c r="C66" s="31">
        <f>SUM(C67:C68)</f>
        <v>69238</v>
      </c>
      <c r="D66" s="20">
        <f t="shared" ref="D66:V66" si="17">SUM(D67:D68)</f>
        <v>11310</v>
      </c>
      <c r="E66" s="20">
        <f t="shared" si="17"/>
        <v>1816</v>
      </c>
      <c r="F66" s="20">
        <f t="shared" si="17"/>
        <v>1521</v>
      </c>
      <c r="G66" s="20">
        <f t="shared" si="17"/>
        <v>584</v>
      </c>
      <c r="H66" s="20">
        <f t="shared" si="17"/>
        <v>0</v>
      </c>
      <c r="I66" s="20">
        <f t="shared" si="17"/>
        <v>6</v>
      </c>
      <c r="J66" s="20">
        <f t="shared" si="17"/>
        <v>18</v>
      </c>
      <c r="K66" s="20">
        <f t="shared" si="17"/>
        <v>0</v>
      </c>
      <c r="L66" s="20">
        <f t="shared" si="17"/>
        <v>4</v>
      </c>
      <c r="M66" s="20">
        <f t="shared" si="17"/>
        <v>28</v>
      </c>
      <c r="N66" s="20">
        <f t="shared" si="17"/>
        <v>5</v>
      </c>
      <c r="O66" s="20">
        <f t="shared" si="17"/>
        <v>225</v>
      </c>
      <c r="P66" s="20">
        <f t="shared" si="17"/>
        <v>27</v>
      </c>
      <c r="Q66" s="20">
        <f t="shared" si="17"/>
        <v>7</v>
      </c>
      <c r="R66" s="20">
        <f t="shared" si="17"/>
        <v>2</v>
      </c>
      <c r="S66" s="20">
        <f t="shared" si="17"/>
        <v>97</v>
      </c>
      <c r="T66" s="20">
        <f t="shared" si="17"/>
        <v>44</v>
      </c>
      <c r="U66" s="20">
        <f t="shared" si="17"/>
        <v>554</v>
      </c>
      <c r="V66" s="20">
        <f t="shared" si="17"/>
        <v>295</v>
      </c>
      <c r="W66" s="20">
        <f>SUM(W67:W68)</f>
        <v>13</v>
      </c>
      <c r="X66" s="21">
        <f t="shared" si="8"/>
        <v>16.33496057078483</v>
      </c>
      <c r="Y66" s="21">
        <f t="shared" si="2"/>
        <v>16.056587091069847</v>
      </c>
      <c r="Z66" s="21">
        <f t="shared" si="2"/>
        <v>83.755506607929519</v>
      </c>
      <c r="AA66" s="21">
        <f t="shared" si="3"/>
        <v>247.56852343059242</v>
      </c>
      <c r="AB66" s="21">
        <f t="shared" si="4"/>
        <v>64.285714285714292</v>
      </c>
      <c r="AC66" s="38">
        <f t="shared" si="5"/>
        <v>1.5418502202643172</v>
      </c>
    </row>
    <row r="67" spans="1:29" s="8" customFormat="1" ht="30" customHeight="1">
      <c r="A67" s="198" t="s">
        <v>69</v>
      </c>
      <c r="B67" s="199"/>
      <c r="C67" s="33">
        <v>60508</v>
      </c>
      <c r="D67" s="33">
        <v>9211</v>
      </c>
      <c r="E67" s="33">
        <v>1444</v>
      </c>
      <c r="F67" s="33">
        <v>1188</v>
      </c>
      <c r="G67" s="33">
        <v>434</v>
      </c>
      <c r="H67" s="33">
        <v>0</v>
      </c>
      <c r="I67" s="33">
        <v>4</v>
      </c>
      <c r="J67" s="33">
        <v>13</v>
      </c>
      <c r="K67" s="33">
        <v>0</v>
      </c>
      <c r="L67" s="33">
        <v>3</v>
      </c>
      <c r="M67" s="33">
        <v>20</v>
      </c>
      <c r="N67" s="33">
        <v>3</v>
      </c>
      <c r="O67" s="33">
        <v>184</v>
      </c>
      <c r="P67" s="33">
        <v>22</v>
      </c>
      <c r="Q67" s="33">
        <v>6</v>
      </c>
      <c r="R67" s="33">
        <v>2</v>
      </c>
      <c r="S67" s="33">
        <v>73</v>
      </c>
      <c r="T67" s="33">
        <v>29</v>
      </c>
      <c r="U67" s="33">
        <v>461</v>
      </c>
      <c r="V67" s="33">
        <v>256</v>
      </c>
      <c r="W67" s="34">
        <v>7</v>
      </c>
      <c r="X67" s="25">
        <f t="shared" si="8"/>
        <v>15.222780458782308</v>
      </c>
      <c r="Y67" s="25">
        <f t="shared" si="2"/>
        <v>15.67690804472913</v>
      </c>
      <c r="Z67" s="25">
        <f t="shared" si="2"/>
        <v>82.27146814404432</v>
      </c>
      <c r="AA67" s="25">
        <f t="shared" si="3"/>
        <v>217.13169037020953</v>
      </c>
      <c r="AB67" s="25">
        <f t="shared" si="4"/>
        <v>65</v>
      </c>
      <c r="AC67" s="39">
        <f t="shared" si="5"/>
        <v>1.3850415512465373</v>
      </c>
    </row>
    <row r="68" spans="1:29" s="8" customFormat="1" ht="30" customHeight="1">
      <c r="A68" s="198" t="s">
        <v>70</v>
      </c>
      <c r="B68" s="203"/>
      <c r="C68" s="32">
        <v>8730</v>
      </c>
      <c r="D68" s="33">
        <v>2099</v>
      </c>
      <c r="E68" s="33">
        <v>372</v>
      </c>
      <c r="F68" s="33">
        <v>333</v>
      </c>
      <c r="G68" s="33">
        <v>150</v>
      </c>
      <c r="H68" s="33">
        <v>0</v>
      </c>
      <c r="I68" s="33">
        <v>2</v>
      </c>
      <c r="J68" s="33">
        <v>5</v>
      </c>
      <c r="K68" s="33">
        <v>0</v>
      </c>
      <c r="L68" s="33">
        <v>1</v>
      </c>
      <c r="M68" s="33">
        <v>8</v>
      </c>
      <c r="N68" s="33">
        <v>2</v>
      </c>
      <c r="O68" s="33">
        <v>41</v>
      </c>
      <c r="P68" s="33">
        <v>5</v>
      </c>
      <c r="Q68" s="33">
        <v>1</v>
      </c>
      <c r="R68" s="33">
        <v>0</v>
      </c>
      <c r="S68" s="33">
        <v>24</v>
      </c>
      <c r="T68" s="33">
        <v>15</v>
      </c>
      <c r="U68" s="33">
        <v>93</v>
      </c>
      <c r="V68" s="33">
        <v>39</v>
      </c>
      <c r="W68" s="34">
        <v>6</v>
      </c>
      <c r="X68" s="25">
        <f t="shared" si="8"/>
        <v>24.043528064146621</v>
      </c>
      <c r="Y68" s="25">
        <f t="shared" si="2"/>
        <v>17.722725107193902</v>
      </c>
      <c r="Z68" s="25">
        <f t="shared" si="2"/>
        <v>89.516129032258064</v>
      </c>
      <c r="AA68" s="25">
        <f t="shared" si="3"/>
        <v>381.1338732729871</v>
      </c>
      <c r="AB68" s="25">
        <f t="shared" si="4"/>
        <v>62.5</v>
      </c>
      <c r="AC68" s="39">
        <f t="shared" si="5"/>
        <v>2.1505376344086025</v>
      </c>
    </row>
    <row r="69" spans="1:29" s="18" customFormat="1" ht="30" customHeight="1">
      <c r="A69" s="35"/>
      <c r="B69" s="14"/>
      <c r="C69" s="27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5"/>
      <c r="T69" s="25"/>
      <c r="U69" s="25"/>
      <c r="V69" s="25"/>
      <c r="W69" s="25"/>
      <c r="X69" s="24"/>
      <c r="Y69" s="24"/>
      <c r="Z69" s="24"/>
      <c r="AA69" s="24"/>
      <c r="AB69" s="24"/>
      <c r="AC69" s="40"/>
    </row>
    <row r="70" spans="1:29" s="18" customFormat="1" ht="30" customHeight="1">
      <c r="A70" s="187" t="s">
        <v>71</v>
      </c>
      <c r="B70" s="188"/>
      <c r="C70" s="20">
        <f>SUM(C71)</f>
        <v>12138</v>
      </c>
      <c r="D70" s="20">
        <f t="shared" ref="D70:W70" si="18">SUM(D71)</f>
        <v>2198</v>
      </c>
      <c r="E70" s="20">
        <f t="shared" si="18"/>
        <v>252</v>
      </c>
      <c r="F70" s="20">
        <f t="shared" si="18"/>
        <v>228</v>
      </c>
      <c r="G70" s="20">
        <f t="shared" si="18"/>
        <v>65</v>
      </c>
      <c r="H70" s="20">
        <f t="shared" si="18"/>
        <v>0</v>
      </c>
      <c r="I70" s="20">
        <f t="shared" si="18"/>
        <v>1</v>
      </c>
      <c r="J70" s="20">
        <f t="shared" si="18"/>
        <v>7</v>
      </c>
      <c r="K70" s="20">
        <f t="shared" si="18"/>
        <v>0</v>
      </c>
      <c r="L70" s="20">
        <f t="shared" si="18"/>
        <v>0</v>
      </c>
      <c r="M70" s="20">
        <f t="shared" si="18"/>
        <v>8</v>
      </c>
      <c r="N70" s="20">
        <f t="shared" si="18"/>
        <v>1</v>
      </c>
      <c r="O70" s="20">
        <f t="shared" si="18"/>
        <v>46</v>
      </c>
      <c r="P70" s="20">
        <f t="shared" si="18"/>
        <v>3</v>
      </c>
      <c r="Q70" s="20">
        <f t="shared" si="18"/>
        <v>1</v>
      </c>
      <c r="R70" s="20">
        <f t="shared" si="18"/>
        <v>0</v>
      </c>
      <c r="S70" s="20">
        <f t="shared" si="18"/>
        <v>14</v>
      </c>
      <c r="T70" s="20">
        <f t="shared" si="18"/>
        <v>7</v>
      </c>
      <c r="U70" s="20">
        <f t="shared" si="18"/>
        <v>103</v>
      </c>
      <c r="V70" s="20">
        <f t="shared" si="18"/>
        <v>24</v>
      </c>
      <c r="W70" s="20">
        <f t="shared" si="18"/>
        <v>1</v>
      </c>
      <c r="X70" s="21">
        <f t="shared" si="8"/>
        <v>18.108419838523645</v>
      </c>
      <c r="Y70" s="21">
        <f t="shared" si="2"/>
        <v>11.464968152866243</v>
      </c>
      <c r="Z70" s="21">
        <f t="shared" si="2"/>
        <v>90.476190476190482</v>
      </c>
      <c r="AA70" s="21">
        <f t="shared" si="3"/>
        <v>363.9672429481347</v>
      </c>
      <c r="AB70" s="21">
        <f t="shared" si="4"/>
        <v>87.5</v>
      </c>
      <c r="AC70" s="38">
        <f t="shared" si="5"/>
        <v>3.1746031746031744</v>
      </c>
    </row>
    <row r="71" spans="1:29" s="8" customFormat="1" ht="30" customHeight="1">
      <c r="A71" s="198" t="s">
        <v>72</v>
      </c>
      <c r="B71" s="203"/>
      <c r="C71" s="32">
        <v>12138</v>
      </c>
      <c r="D71" s="33">
        <v>2198</v>
      </c>
      <c r="E71" s="33">
        <v>252</v>
      </c>
      <c r="F71" s="33">
        <v>228</v>
      </c>
      <c r="G71" s="33">
        <v>65</v>
      </c>
      <c r="H71" s="33">
        <v>0</v>
      </c>
      <c r="I71" s="33">
        <v>1</v>
      </c>
      <c r="J71" s="33">
        <v>7</v>
      </c>
      <c r="K71" s="33">
        <v>0</v>
      </c>
      <c r="L71" s="33">
        <v>0</v>
      </c>
      <c r="M71" s="33">
        <v>8</v>
      </c>
      <c r="N71" s="33">
        <v>1</v>
      </c>
      <c r="O71" s="33">
        <v>46</v>
      </c>
      <c r="P71" s="33">
        <v>3</v>
      </c>
      <c r="Q71" s="33">
        <v>1</v>
      </c>
      <c r="R71" s="33">
        <v>0</v>
      </c>
      <c r="S71" s="33">
        <v>14</v>
      </c>
      <c r="T71" s="33">
        <v>7</v>
      </c>
      <c r="U71" s="33">
        <v>103</v>
      </c>
      <c r="V71" s="33">
        <v>24</v>
      </c>
      <c r="W71" s="34">
        <v>1</v>
      </c>
      <c r="X71" s="25">
        <f t="shared" si="8"/>
        <v>18.108419838523645</v>
      </c>
      <c r="Y71" s="25">
        <f t="shared" si="2"/>
        <v>11.464968152866243</v>
      </c>
      <c r="Z71" s="25">
        <f t="shared" si="2"/>
        <v>90.476190476190482</v>
      </c>
      <c r="AA71" s="25">
        <f t="shared" si="3"/>
        <v>363.9672429481347</v>
      </c>
      <c r="AB71" s="25">
        <f t="shared" si="4"/>
        <v>87.5</v>
      </c>
      <c r="AC71" s="39">
        <f t="shared" si="5"/>
        <v>3.1746031746031744</v>
      </c>
    </row>
    <row r="72" spans="1:29" s="18" customFormat="1" ht="30" customHeight="1">
      <c r="A72" s="35"/>
      <c r="B72" s="14"/>
      <c r="C72" s="27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5"/>
      <c r="T72" s="25"/>
      <c r="U72" s="25"/>
      <c r="V72" s="25"/>
      <c r="W72" s="25"/>
      <c r="X72" s="24"/>
      <c r="Y72" s="24"/>
      <c r="Z72" s="24"/>
      <c r="AA72" s="24"/>
      <c r="AB72" s="24"/>
      <c r="AC72" s="40"/>
    </row>
    <row r="73" spans="1:29" s="18" customFormat="1" ht="30" customHeight="1">
      <c r="A73" s="187" t="s">
        <v>73</v>
      </c>
      <c r="B73" s="195"/>
      <c r="C73" s="31">
        <f>SUM(C74)</f>
        <v>41730</v>
      </c>
      <c r="D73" s="20">
        <f t="shared" ref="D73:W73" si="19">SUM(D74)</f>
        <v>4587</v>
      </c>
      <c r="E73" s="20">
        <f t="shared" si="19"/>
        <v>189</v>
      </c>
      <c r="F73" s="20">
        <f t="shared" si="19"/>
        <v>172</v>
      </c>
      <c r="G73" s="20">
        <f t="shared" si="19"/>
        <v>40</v>
      </c>
      <c r="H73" s="20">
        <f t="shared" si="19"/>
        <v>0</v>
      </c>
      <c r="I73" s="20">
        <f t="shared" si="19"/>
        <v>2</v>
      </c>
      <c r="J73" s="20">
        <f t="shared" si="19"/>
        <v>7</v>
      </c>
      <c r="K73" s="20">
        <f t="shared" si="19"/>
        <v>0</v>
      </c>
      <c r="L73" s="20">
        <f t="shared" si="19"/>
        <v>1</v>
      </c>
      <c r="M73" s="20">
        <f t="shared" si="19"/>
        <v>10</v>
      </c>
      <c r="N73" s="20">
        <f t="shared" si="19"/>
        <v>0</v>
      </c>
      <c r="O73" s="20">
        <f t="shared" si="19"/>
        <v>32</v>
      </c>
      <c r="P73" s="20">
        <f t="shared" si="19"/>
        <v>16</v>
      </c>
      <c r="Q73" s="20">
        <f t="shared" si="19"/>
        <v>0</v>
      </c>
      <c r="R73" s="20">
        <f t="shared" si="19"/>
        <v>1</v>
      </c>
      <c r="S73" s="20">
        <f t="shared" si="19"/>
        <v>25</v>
      </c>
      <c r="T73" s="20">
        <f t="shared" si="19"/>
        <v>4</v>
      </c>
      <c r="U73" s="20">
        <f t="shared" si="19"/>
        <v>59</v>
      </c>
      <c r="V73" s="20">
        <f t="shared" si="19"/>
        <v>17</v>
      </c>
      <c r="W73" s="20">
        <f t="shared" si="19"/>
        <v>1</v>
      </c>
      <c r="X73" s="21">
        <f t="shared" si="8"/>
        <v>10.992092020129403</v>
      </c>
      <c r="Y73" s="21">
        <f t="shared" si="2"/>
        <v>4.1203400915631132</v>
      </c>
      <c r="Z73" s="21">
        <f t="shared" si="2"/>
        <v>91.005291005290999</v>
      </c>
      <c r="AA73" s="21">
        <f t="shared" si="3"/>
        <v>218.00741225201656</v>
      </c>
      <c r="AB73" s="21">
        <f t="shared" si="4"/>
        <v>70</v>
      </c>
      <c r="AC73" s="38">
        <f t="shared" si="5"/>
        <v>5.2910052910052912</v>
      </c>
    </row>
    <row r="74" spans="1:29" s="8" customFormat="1" ht="30" customHeight="1">
      <c r="A74" s="198" t="s">
        <v>74</v>
      </c>
      <c r="B74" s="203"/>
      <c r="C74" s="32">
        <v>41730</v>
      </c>
      <c r="D74" s="33">
        <v>4587</v>
      </c>
      <c r="E74" s="33">
        <v>189</v>
      </c>
      <c r="F74" s="33">
        <v>172</v>
      </c>
      <c r="G74" s="33">
        <v>40</v>
      </c>
      <c r="H74" s="33">
        <v>0</v>
      </c>
      <c r="I74" s="33">
        <v>2</v>
      </c>
      <c r="J74" s="33">
        <v>7</v>
      </c>
      <c r="K74" s="33">
        <v>0</v>
      </c>
      <c r="L74" s="33">
        <v>1</v>
      </c>
      <c r="M74" s="33">
        <v>10</v>
      </c>
      <c r="N74" s="33">
        <v>0</v>
      </c>
      <c r="O74" s="33">
        <v>32</v>
      </c>
      <c r="P74" s="33">
        <v>16</v>
      </c>
      <c r="Q74" s="33">
        <v>0</v>
      </c>
      <c r="R74" s="33">
        <v>1</v>
      </c>
      <c r="S74" s="33">
        <v>25</v>
      </c>
      <c r="T74" s="33">
        <v>4</v>
      </c>
      <c r="U74" s="33">
        <v>59</v>
      </c>
      <c r="V74" s="33">
        <v>17</v>
      </c>
      <c r="W74" s="34">
        <v>1</v>
      </c>
      <c r="X74" s="25">
        <f t="shared" si="8"/>
        <v>10.992092020129403</v>
      </c>
      <c r="Y74" s="25">
        <f t="shared" si="2"/>
        <v>4.1203400915631132</v>
      </c>
      <c r="Z74" s="25">
        <f t="shared" si="2"/>
        <v>91.005291005290999</v>
      </c>
      <c r="AA74" s="25">
        <f t="shared" si="3"/>
        <v>218.00741225201656</v>
      </c>
      <c r="AB74" s="25">
        <f t="shared" si="4"/>
        <v>70</v>
      </c>
      <c r="AC74" s="39">
        <f t="shared" si="5"/>
        <v>5.2910052910052912</v>
      </c>
    </row>
    <row r="75" spans="1:29" s="18" customFormat="1" ht="30" customHeight="1">
      <c r="A75" s="35"/>
      <c r="B75" s="14"/>
      <c r="C75" s="27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5"/>
      <c r="T75" s="25"/>
      <c r="U75" s="25"/>
      <c r="V75" s="25"/>
      <c r="W75" s="25"/>
      <c r="X75" s="24"/>
      <c r="Y75" s="24"/>
      <c r="Z75" s="24"/>
      <c r="AA75" s="24"/>
      <c r="AB75" s="24"/>
      <c r="AC75" s="40"/>
    </row>
    <row r="76" spans="1:29" s="18" customFormat="1" ht="30" customHeight="1">
      <c r="A76" s="187" t="s">
        <v>75</v>
      </c>
      <c r="B76" s="195"/>
      <c r="C76" s="31">
        <f>SUM(C77)</f>
        <v>298732</v>
      </c>
      <c r="D76" s="20">
        <f t="shared" ref="D76:W76" si="20">SUM(D77)</f>
        <v>69478</v>
      </c>
      <c r="E76" s="20">
        <f t="shared" si="20"/>
        <v>4651</v>
      </c>
      <c r="F76" s="20">
        <f t="shared" si="20"/>
        <v>4259</v>
      </c>
      <c r="G76" s="20">
        <f t="shared" si="20"/>
        <v>1291</v>
      </c>
      <c r="H76" s="20">
        <f t="shared" si="20"/>
        <v>366</v>
      </c>
      <c r="I76" s="20">
        <f t="shared" si="20"/>
        <v>40</v>
      </c>
      <c r="J76" s="20">
        <f t="shared" si="20"/>
        <v>169</v>
      </c>
      <c r="K76" s="20">
        <f t="shared" si="20"/>
        <v>0</v>
      </c>
      <c r="L76" s="20">
        <f t="shared" si="20"/>
        <v>157</v>
      </c>
      <c r="M76" s="20">
        <f t="shared" si="20"/>
        <v>366</v>
      </c>
      <c r="N76" s="20">
        <f t="shared" si="20"/>
        <v>3</v>
      </c>
      <c r="O76" s="20">
        <f t="shared" si="20"/>
        <v>930</v>
      </c>
      <c r="P76" s="20">
        <f t="shared" si="20"/>
        <v>189</v>
      </c>
      <c r="Q76" s="20">
        <f t="shared" si="20"/>
        <v>10</v>
      </c>
      <c r="R76" s="20">
        <f t="shared" si="20"/>
        <v>11</v>
      </c>
      <c r="S76" s="20">
        <f t="shared" si="20"/>
        <v>330</v>
      </c>
      <c r="T76" s="20">
        <f t="shared" si="20"/>
        <v>115</v>
      </c>
      <c r="U76" s="20">
        <f t="shared" si="20"/>
        <v>1002</v>
      </c>
      <c r="V76" s="20">
        <f t="shared" si="20"/>
        <v>392</v>
      </c>
      <c r="W76" s="20">
        <f t="shared" si="20"/>
        <v>12</v>
      </c>
      <c r="X76" s="21">
        <f t="shared" si="8"/>
        <v>23.257635606496795</v>
      </c>
      <c r="Y76" s="21">
        <f t="shared" si="2"/>
        <v>6.6942053599700628</v>
      </c>
      <c r="Z76" s="21">
        <f t="shared" si="2"/>
        <v>91.571705009675341</v>
      </c>
      <c r="AA76" s="21">
        <f t="shared" si="3"/>
        <v>526.78545726704851</v>
      </c>
      <c r="AB76" s="21">
        <f t="shared" si="4"/>
        <v>46.174863387978142</v>
      </c>
      <c r="AC76" s="38">
        <f t="shared" si="5"/>
        <v>7.8692754246398628</v>
      </c>
    </row>
    <row r="77" spans="1:29" s="8" customFormat="1" ht="30" customHeight="1">
      <c r="A77" s="198" t="s">
        <v>76</v>
      </c>
      <c r="B77" s="203"/>
      <c r="C77" s="32">
        <v>298732</v>
      </c>
      <c r="D77" s="33">
        <v>69478</v>
      </c>
      <c r="E77" s="33">
        <v>4651</v>
      </c>
      <c r="F77" s="33">
        <v>4259</v>
      </c>
      <c r="G77" s="33">
        <v>1291</v>
      </c>
      <c r="H77" s="33">
        <v>366</v>
      </c>
      <c r="I77" s="33">
        <v>40</v>
      </c>
      <c r="J77" s="33">
        <v>169</v>
      </c>
      <c r="K77" s="33">
        <v>0</v>
      </c>
      <c r="L77" s="33">
        <v>157</v>
      </c>
      <c r="M77" s="33">
        <v>366</v>
      </c>
      <c r="N77" s="33">
        <v>3</v>
      </c>
      <c r="O77" s="33">
        <v>930</v>
      </c>
      <c r="P77" s="33">
        <v>189</v>
      </c>
      <c r="Q77" s="33">
        <v>10</v>
      </c>
      <c r="R77" s="33">
        <v>11</v>
      </c>
      <c r="S77" s="33">
        <v>330</v>
      </c>
      <c r="T77" s="33">
        <v>115</v>
      </c>
      <c r="U77" s="33">
        <v>1002</v>
      </c>
      <c r="V77" s="34">
        <v>392</v>
      </c>
      <c r="W77" s="34">
        <v>12</v>
      </c>
      <c r="X77" s="25">
        <f t="shared" si="8"/>
        <v>23.257635606496795</v>
      </c>
      <c r="Y77" s="25">
        <f t="shared" si="2"/>
        <v>6.6942053599700628</v>
      </c>
      <c r="Z77" s="25">
        <f t="shared" si="2"/>
        <v>91.571705009675341</v>
      </c>
      <c r="AA77" s="25">
        <f t="shared" si="3"/>
        <v>526.78545726704851</v>
      </c>
      <c r="AB77" s="25">
        <f t="shared" si="4"/>
        <v>46.174863387978142</v>
      </c>
      <c r="AC77" s="39">
        <f t="shared" si="5"/>
        <v>7.8692754246398628</v>
      </c>
    </row>
    <row r="78" spans="1:29" ht="25.5" customHeight="1">
      <c r="A78" s="201"/>
      <c r="B78" s="202"/>
      <c r="C78" s="62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86"/>
      <c r="Y78" s="86"/>
      <c r="Z78" s="86"/>
      <c r="AA78" s="86"/>
      <c r="AB78" s="86"/>
      <c r="AC78" s="87"/>
    </row>
  </sheetData>
  <mergeCells count="112">
    <mergeCell ref="A78:B78"/>
    <mergeCell ref="A70:B70"/>
    <mergeCell ref="A71:B71"/>
    <mergeCell ref="A73:B73"/>
    <mergeCell ref="A74:B74"/>
    <mergeCell ref="A76:B76"/>
    <mergeCell ref="A77:B77"/>
    <mergeCell ref="A2:B2"/>
    <mergeCell ref="A43:B43"/>
    <mergeCell ref="A68:B68"/>
    <mergeCell ref="A54:B54"/>
    <mergeCell ref="A55:B55"/>
    <mergeCell ref="A56:B56"/>
    <mergeCell ref="A58:B58"/>
    <mergeCell ref="A59:B59"/>
    <mergeCell ref="A60:B60"/>
    <mergeCell ref="A62:B62"/>
    <mergeCell ref="A63:B63"/>
    <mergeCell ref="A64:B64"/>
    <mergeCell ref="A66:B66"/>
    <mergeCell ref="A67:B67"/>
    <mergeCell ref="A52:B52"/>
    <mergeCell ref="A31:B31"/>
    <mergeCell ref="A32:B32"/>
    <mergeCell ref="A51:B51"/>
    <mergeCell ref="A30:B30"/>
    <mergeCell ref="A16:B16"/>
    <mergeCell ref="A17:B17"/>
    <mergeCell ref="A18:B18"/>
    <mergeCell ref="A20:B20"/>
    <mergeCell ref="A21:B21"/>
    <mergeCell ref="A22:B22"/>
    <mergeCell ref="A23:B23"/>
    <mergeCell ref="A24:B24"/>
    <mergeCell ref="A26:B26"/>
    <mergeCell ref="A27:B27"/>
    <mergeCell ref="A28:B28"/>
    <mergeCell ref="A33:B33"/>
    <mergeCell ref="A34:B34"/>
    <mergeCell ref="A35:B35"/>
    <mergeCell ref="A37:B37"/>
    <mergeCell ref="A44:B49"/>
    <mergeCell ref="A38:B38"/>
    <mergeCell ref="A39:B39"/>
    <mergeCell ref="A40:B40"/>
    <mergeCell ref="A41:B41"/>
    <mergeCell ref="A15:B15"/>
    <mergeCell ref="Q4:Q8"/>
    <mergeCell ref="R4:R8"/>
    <mergeCell ref="S4:S8"/>
    <mergeCell ref="T4:T8"/>
    <mergeCell ref="G4:G8"/>
    <mergeCell ref="K7:K8"/>
    <mergeCell ref="A9:B9"/>
    <mergeCell ref="A10:B10"/>
    <mergeCell ref="A12:B12"/>
    <mergeCell ref="A13:B13"/>
    <mergeCell ref="V3:V8"/>
    <mergeCell ref="W3:W8"/>
    <mergeCell ref="X3:X8"/>
    <mergeCell ref="Z2:AC2"/>
    <mergeCell ref="Y3:Y8"/>
    <mergeCell ref="Z3:Z8"/>
    <mergeCell ref="AA3:AA8"/>
    <mergeCell ref="AB3:AB8"/>
    <mergeCell ref="AC3:AC8"/>
    <mergeCell ref="C44:C49"/>
    <mergeCell ref="D44:D49"/>
    <mergeCell ref="E44:E49"/>
    <mergeCell ref="F44:F49"/>
    <mergeCell ref="G44:U44"/>
    <mergeCell ref="G45:G49"/>
    <mergeCell ref="H45:M46"/>
    <mergeCell ref="N45:N49"/>
    <mergeCell ref="A3:B8"/>
    <mergeCell ref="C3:C8"/>
    <mergeCell ref="D3:D8"/>
    <mergeCell ref="E3:E8"/>
    <mergeCell ref="F3:F8"/>
    <mergeCell ref="G3:U3"/>
    <mergeCell ref="U4:U8"/>
    <mergeCell ref="H6:H8"/>
    <mergeCell ref="I6:I8"/>
    <mergeCell ref="J6:J8"/>
    <mergeCell ref="L6:L8"/>
    <mergeCell ref="M6:M8"/>
    <mergeCell ref="H4:M5"/>
    <mergeCell ref="N4:N8"/>
    <mergeCell ref="O4:O8"/>
    <mergeCell ref="P4:P8"/>
    <mergeCell ref="Z43:AC43"/>
    <mergeCell ref="V44:V49"/>
    <mergeCell ref="W44:W49"/>
    <mergeCell ref="X44:X49"/>
    <mergeCell ref="Y44:Y49"/>
    <mergeCell ref="Z44:Z49"/>
    <mergeCell ref="AA44:AA49"/>
    <mergeCell ref="AB44:AB49"/>
    <mergeCell ref="AC44:AC49"/>
    <mergeCell ref="T45:T49"/>
    <mergeCell ref="U45:U49"/>
    <mergeCell ref="H47:H49"/>
    <mergeCell ref="I47:I49"/>
    <mergeCell ref="J47:J49"/>
    <mergeCell ref="L47:L49"/>
    <mergeCell ref="M47:M49"/>
    <mergeCell ref="K48:K49"/>
    <mergeCell ref="O45:O49"/>
    <mergeCell ref="P45:P49"/>
    <mergeCell ref="Q45:Q49"/>
    <mergeCell ref="R45:R49"/>
    <mergeCell ref="S45:S49"/>
  </mergeCells>
  <phoneticPr fontId="3"/>
  <pageMargins left="0.48" right="0.23" top="0.71" bottom="0.46" header="0.31" footer="0.33"/>
  <pageSetup paperSize="9" scale="43" fitToHeight="0" pageOrder="overThenDown" orientation="landscape" horizontalDpi="300" verticalDpi="300" r:id="rId1"/>
  <headerFooter alignWithMargins="0"/>
  <rowBreaks count="2" manualBreakCount="2">
    <brk id="41" max="28" man="1"/>
    <brk id="78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6"/>
  <sheetViews>
    <sheetView view="pageBreakPreview" topLeftCell="A82" zoomScale="80" zoomScaleNormal="75" zoomScaleSheetLayoutView="80" workbookViewId="0">
      <selection activeCell="Z44" sqref="Z44:Z49"/>
    </sheetView>
  </sheetViews>
  <sheetFormatPr defaultColWidth="11.625" defaultRowHeight="17.100000000000001" customHeight="1"/>
  <cols>
    <col min="1" max="1" width="3.625" style="112" customWidth="1"/>
    <col min="2" max="2" width="8.625" style="112" customWidth="1"/>
    <col min="3" max="3" width="5.5" style="112" customWidth="1"/>
    <col min="4" max="4" width="9.375" style="1" customWidth="1"/>
    <col min="5" max="8" width="8.25" style="1" customWidth="1"/>
    <col min="9" max="9" width="9.5" style="1" customWidth="1"/>
    <col min="10" max="11" width="8.25" style="1" customWidth="1"/>
    <col min="12" max="12" width="9.75" style="1" customWidth="1"/>
    <col min="13" max="25" width="8.25" style="1" customWidth="1"/>
    <col min="26" max="26" width="8.25" style="7" customWidth="1"/>
    <col min="27" max="27" width="9.875" style="1" customWidth="1"/>
    <col min="28" max="28" width="11.375" style="1" customWidth="1"/>
    <col min="29" max="29" width="9.375" style="1" customWidth="1"/>
    <col min="30" max="30" width="8.25" style="1" customWidth="1"/>
    <col min="31" max="33" width="7.625" style="1" customWidth="1"/>
    <col min="34" max="16384" width="11.625" style="1"/>
  </cols>
  <sheetData>
    <row r="1" spans="1:30" s="116" customFormat="1" ht="30" customHeight="1">
      <c r="D1" s="117"/>
      <c r="E1" s="118" t="s">
        <v>113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9"/>
      <c r="Z1" s="119"/>
      <c r="AA1" s="119"/>
      <c r="AB1" s="119"/>
      <c r="AC1" s="120"/>
      <c r="AD1" s="119"/>
    </row>
    <row r="2" spans="1:30" s="95" customFormat="1" ht="30" customHeight="1">
      <c r="A2" s="94" t="s">
        <v>114</v>
      </c>
      <c r="B2" s="94"/>
      <c r="D2" s="113"/>
      <c r="E2" s="114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5"/>
      <c r="Z2" s="115"/>
      <c r="AA2" s="248" t="s">
        <v>115</v>
      </c>
      <c r="AB2" s="248"/>
      <c r="AC2" s="248"/>
      <c r="AD2" s="248"/>
    </row>
    <row r="3" spans="1:30" s="92" customFormat="1" ht="30" customHeight="1">
      <c r="A3" s="219" t="s">
        <v>0</v>
      </c>
      <c r="B3" s="220"/>
      <c r="C3" s="221"/>
      <c r="D3" s="207" t="s">
        <v>1</v>
      </c>
      <c r="E3" s="216" t="s">
        <v>109</v>
      </c>
      <c r="F3" s="216" t="s">
        <v>2</v>
      </c>
      <c r="G3" s="216" t="s">
        <v>3</v>
      </c>
      <c r="H3" s="234" t="s">
        <v>4</v>
      </c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6"/>
      <c r="W3" s="207" t="s">
        <v>5</v>
      </c>
      <c r="X3" s="207" t="s">
        <v>6</v>
      </c>
      <c r="Y3" s="231" t="s">
        <v>7</v>
      </c>
      <c r="Z3" s="231" t="s">
        <v>8</v>
      </c>
      <c r="AA3" s="231" t="s">
        <v>9</v>
      </c>
      <c r="AB3" s="231" t="s">
        <v>10</v>
      </c>
      <c r="AC3" s="231" t="s">
        <v>11</v>
      </c>
      <c r="AD3" s="231" t="s">
        <v>12</v>
      </c>
    </row>
    <row r="4" spans="1:30" s="92" customFormat="1" ht="30" customHeight="1">
      <c r="A4" s="222"/>
      <c r="B4" s="223"/>
      <c r="C4" s="224"/>
      <c r="D4" s="208"/>
      <c r="E4" s="217"/>
      <c r="F4" s="217"/>
      <c r="G4" s="217"/>
      <c r="H4" s="207" t="s">
        <v>13</v>
      </c>
      <c r="I4" s="210" t="s">
        <v>77</v>
      </c>
      <c r="J4" s="211"/>
      <c r="K4" s="211"/>
      <c r="L4" s="211"/>
      <c r="M4" s="211"/>
      <c r="N4" s="212"/>
      <c r="O4" s="216" t="s">
        <v>15</v>
      </c>
      <c r="P4" s="216" t="s">
        <v>16</v>
      </c>
      <c r="Q4" s="216" t="s">
        <v>17</v>
      </c>
      <c r="R4" s="216" t="s">
        <v>18</v>
      </c>
      <c r="S4" s="216" t="s">
        <v>19</v>
      </c>
      <c r="T4" s="216" t="s">
        <v>20</v>
      </c>
      <c r="U4" s="216" t="s">
        <v>21</v>
      </c>
      <c r="V4" s="216" t="s">
        <v>22</v>
      </c>
      <c r="W4" s="208"/>
      <c r="X4" s="208"/>
      <c r="Y4" s="232"/>
      <c r="Z4" s="232"/>
      <c r="AA4" s="232"/>
      <c r="AB4" s="232"/>
      <c r="AC4" s="232"/>
      <c r="AD4" s="232"/>
    </row>
    <row r="5" spans="1:30" s="92" customFormat="1" ht="30" customHeight="1">
      <c r="A5" s="222"/>
      <c r="B5" s="223"/>
      <c r="C5" s="224"/>
      <c r="D5" s="208"/>
      <c r="E5" s="217"/>
      <c r="F5" s="217"/>
      <c r="G5" s="217"/>
      <c r="H5" s="208"/>
      <c r="I5" s="213"/>
      <c r="J5" s="214"/>
      <c r="K5" s="214"/>
      <c r="L5" s="214"/>
      <c r="M5" s="214"/>
      <c r="N5" s="215"/>
      <c r="O5" s="217"/>
      <c r="P5" s="217"/>
      <c r="Q5" s="217"/>
      <c r="R5" s="217"/>
      <c r="S5" s="217"/>
      <c r="T5" s="217"/>
      <c r="U5" s="217"/>
      <c r="V5" s="217"/>
      <c r="W5" s="208"/>
      <c r="X5" s="208"/>
      <c r="Y5" s="232"/>
      <c r="Z5" s="232"/>
      <c r="AA5" s="232"/>
      <c r="AB5" s="232"/>
      <c r="AC5" s="232"/>
      <c r="AD5" s="232"/>
    </row>
    <row r="6" spans="1:30" s="92" customFormat="1" ht="30" customHeight="1">
      <c r="A6" s="222"/>
      <c r="B6" s="223"/>
      <c r="C6" s="224"/>
      <c r="D6" s="208"/>
      <c r="E6" s="217"/>
      <c r="F6" s="217"/>
      <c r="G6" s="217"/>
      <c r="H6" s="208"/>
      <c r="I6" s="228" t="s">
        <v>23</v>
      </c>
      <c r="J6" s="228" t="s">
        <v>24</v>
      </c>
      <c r="K6" s="237" t="s">
        <v>25</v>
      </c>
      <c r="L6" s="93"/>
      <c r="M6" s="240" t="s">
        <v>26</v>
      </c>
      <c r="N6" s="243" t="s">
        <v>78</v>
      </c>
      <c r="O6" s="217"/>
      <c r="P6" s="217"/>
      <c r="Q6" s="217"/>
      <c r="R6" s="217"/>
      <c r="S6" s="217"/>
      <c r="T6" s="217"/>
      <c r="U6" s="217"/>
      <c r="V6" s="217"/>
      <c r="W6" s="208"/>
      <c r="X6" s="208"/>
      <c r="Y6" s="232"/>
      <c r="Z6" s="232"/>
      <c r="AA6" s="232"/>
      <c r="AB6" s="232"/>
      <c r="AC6" s="232"/>
      <c r="AD6" s="232"/>
    </row>
    <row r="7" spans="1:30" s="92" customFormat="1" ht="30" customHeight="1">
      <c r="A7" s="222"/>
      <c r="B7" s="223"/>
      <c r="C7" s="224"/>
      <c r="D7" s="208"/>
      <c r="E7" s="217"/>
      <c r="F7" s="217"/>
      <c r="G7" s="217"/>
      <c r="H7" s="208"/>
      <c r="I7" s="229"/>
      <c r="J7" s="229"/>
      <c r="K7" s="238"/>
      <c r="L7" s="246" t="s">
        <v>28</v>
      </c>
      <c r="M7" s="241"/>
      <c r="N7" s="244"/>
      <c r="O7" s="217"/>
      <c r="P7" s="217"/>
      <c r="Q7" s="217"/>
      <c r="R7" s="217"/>
      <c r="S7" s="217"/>
      <c r="T7" s="217"/>
      <c r="U7" s="217"/>
      <c r="V7" s="217"/>
      <c r="W7" s="208"/>
      <c r="X7" s="208"/>
      <c r="Y7" s="232"/>
      <c r="Z7" s="232"/>
      <c r="AA7" s="232"/>
      <c r="AB7" s="232"/>
      <c r="AC7" s="232"/>
      <c r="AD7" s="232"/>
    </row>
    <row r="8" spans="1:30" s="92" customFormat="1" ht="53.25" customHeight="1">
      <c r="A8" s="225"/>
      <c r="B8" s="226"/>
      <c r="C8" s="227"/>
      <c r="D8" s="209"/>
      <c r="E8" s="218"/>
      <c r="F8" s="218"/>
      <c r="G8" s="218"/>
      <c r="H8" s="209"/>
      <c r="I8" s="230"/>
      <c r="J8" s="230"/>
      <c r="K8" s="239"/>
      <c r="L8" s="247"/>
      <c r="M8" s="242"/>
      <c r="N8" s="245"/>
      <c r="O8" s="218"/>
      <c r="P8" s="218"/>
      <c r="Q8" s="218"/>
      <c r="R8" s="218"/>
      <c r="S8" s="218"/>
      <c r="T8" s="218"/>
      <c r="U8" s="218"/>
      <c r="V8" s="218"/>
      <c r="W8" s="209"/>
      <c r="X8" s="209"/>
      <c r="Y8" s="233"/>
      <c r="Z8" s="233"/>
      <c r="AA8" s="233"/>
      <c r="AB8" s="233"/>
      <c r="AC8" s="233"/>
      <c r="AD8" s="233"/>
    </row>
    <row r="9" spans="1:30" s="46" customFormat="1" ht="30" customHeight="1">
      <c r="A9" s="92"/>
      <c r="B9" s="92"/>
      <c r="C9" s="92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48"/>
      <c r="Z9" s="48"/>
      <c r="AA9" s="48"/>
      <c r="AB9" s="48"/>
      <c r="AC9" s="49"/>
      <c r="AD9" s="48"/>
    </row>
    <row r="10" spans="1:30" s="46" customFormat="1" ht="34.5" customHeight="1">
      <c r="A10" s="96" t="s">
        <v>79</v>
      </c>
      <c r="B10" s="97"/>
      <c r="C10" s="98"/>
      <c r="D10" s="123"/>
      <c r="E10" s="124">
        <v>431</v>
      </c>
      <c r="F10" s="124">
        <v>9</v>
      </c>
      <c r="G10" s="124">
        <v>9</v>
      </c>
      <c r="H10" s="124">
        <v>3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2</v>
      </c>
      <c r="Q10" s="124">
        <v>1</v>
      </c>
      <c r="R10" s="124">
        <v>1</v>
      </c>
      <c r="S10" s="124">
        <v>0</v>
      </c>
      <c r="T10" s="124">
        <v>0</v>
      </c>
      <c r="U10" s="124">
        <v>0</v>
      </c>
      <c r="V10" s="124">
        <v>4</v>
      </c>
      <c r="W10" s="124">
        <v>0</v>
      </c>
      <c r="X10" s="124">
        <v>0</v>
      </c>
      <c r="Y10" s="125"/>
      <c r="Z10" s="126">
        <f>F10/E10*100</f>
        <v>2.0881670533642689</v>
      </c>
      <c r="AA10" s="126">
        <f>G10/F10*100</f>
        <v>100</v>
      </c>
      <c r="AB10" s="126">
        <f>N10/E10*100000</f>
        <v>0</v>
      </c>
      <c r="AC10" s="127" t="s">
        <v>67</v>
      </c>
      <c r="AD10" s="126">
        <f>N10/F10*100</f>
        <v>0</v>
      </c>
    </row>
    <row r="11" spans="1:30" s="46" customFormat="1" ht="34.5" customHeight="1">
      <c r="A11" s="96" t="s">
        <v>80</v>
      </c>
      <c r="B11" s="97"/>
      <c r="C11" s="98"/>
      <c r="D11" s="123"/>
      <c r="E11" s="124">
        <v>738</v>
      </c>
      <c r="F11" s="124">
        <v>17</v>
      </c>
      <c r="G11" s="124">
        <v>16</v>
      </c>
      <c r="H11" s="124">
        <v>6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0</v>
      </c>
      <c r="O11" s="124">
        <v>0</v>
      </c>
      <c r="P11" s="124">
        <v>4</v>
      </c>
      <c r="Q11" s="124">
        <v>0</v>
      </c>
      <c r="R11" s="124">
        <v>0</v>
      </c>
      <c r="S11" s="124">
        <v>0</v>
      </c>
      <c r="T11" s="124">
        <v>0</v>
      </c>
      <c r="U11" s="124">
        <v>1</v>
      </c>
      <c r="V11" s="124">
        <v>5</v>
      </c>
      <c r="W11" s="124">
        <v>1</v>
      </c>
      <c r="X11" s="124">
        <v>0</v>
      </c>
      <c r="Y11" s="125"/>
      <c r="Z11" s="126">
        <f t="shared" ref="Z11:AA12" si="0">F11/E11*100</f>
        <v>2.3035230352303522</v>
      </c>
      <c r="AA11" s="126">
        <f t="shared" si="0"/>
        <v>94.117647058823522</v>
      </c>
      <c r="AB11" s="126">
        <f t="shared" ref="AB11:AB12" si="1">N11/E11*100000</f>
        <v>0</v>
      </c>
      <c r="AC11" s="127" t="s">
        <v>67</v>
      </c>
      <c r="AD11" s="126">
        <f t="shared" ref="AD11:AD12" si="2">N11/F11*100</f>
        <v>0</v>
      </c>
    </row>
    <row r="12" spans="1:30" s="46" customFormat="1" ht="34.5" customHeight="1">
      <c r="A12" s="99"/>
      <c r="B12" s="100" t="s">
        <v>81</v>
      </c>
      <c r="C12" s="101"/>
      <c r="D12" s="123"/>
      <c r="E12" s="124">
        <v>1169</v>
      </c>
      <c r="F12" s="124">
        <v>26</v>
      </c>
      <c r="G12" s="124">
        <v>25</v>
      </c>
      <c r="H12" s="124">
        <v>9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v>0</v>
      </c>
      <c r="O12" s="124">
        <v>0</v>
      </c>
      <c r="P12" s="124">
        <v>6</v>
      </c>
      <c r="Q12" s="124">
        <v>1</v>
      </c>
      <c r="R12" s="124">
        <v>1</v>
      </c>
      <c r="S12" s="124">
        <v>0</v>
      </c>
      <c r="T12" s="124">
        <v>0</v>
      </c>
      <c r="U12" s="124">
        <v>1</v>
      </c>
      <c r="V12" s="124">
        <v>9</v>
      </c>
      <c r="W12" s="124">
        <v>1</v>
      </c>
      <c r="X12" s="124">
        <v>0</v>
      </c>
      <c r="Y12" s="125"/>
      <c r="Z12" s="126">
        <f t="shared" si="0"/>
        <v>2.2241231822070144</v>
      </c>
      <c r="AA12" s="126">
        <f t="shared" si="0"/>
        <v>96.15384615384616</v>
      </c>
      <c r="AB12" s="126">
        <f t="shared" si="1"/>
        <v>0</v>
      </c>
      <c r="AC12" s="127" t="s">
        <v>82</v>
      </c>
      <c r="AD12" s="126">
        <f t="shared" si="2"/>
        <v>0</v>
      </c>
    </row>
    <row r="13" spans="1:30" s="91" customFormat="1" ht="34.5" customHeight="1">
      <c r="A13" s="206" t="s">
        <v>121</v>
      </c>
      <c r="B13" s="206"/>
      <c r="C13" s="206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9"/>
      <c r="Z13" s="129"/>
      <c r="AA13" s="129"/>
      <c r="AB13" s="129"/>
      <c r="AC13" s="130"/>
      <c r="AD13" s="129"/>
    </row>
    <row r="14" spans="1:30" s="46" customFormat="1" ht="34.5" customHeight="1">
      <c r="A14" s="102"/>
      <c r="B14" s="103" t="s">
        <v>83</v>
      </c>
      <c r="C14" s="103"/>
      <c r="D14" s="131">
        <v>18092</v>
      </c>
      <c r="E14" s="124">
        <v>1421</v>
      </c>
      <c r="F14" s="124">
        <v>72</v>
      </c>
      <c r="G14" s="124">
        <v>55</v>
      </c>
      <c r="H14" s="124">
        <v>22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4">
        <v>0</v>
      </c>
      <c r="O14" s="124">
        <v>0</v>
      </c>
      <c r="P14" s="124">
        <v>6</v>
      </c>
      <c r="Q14" s="124">
        <v>1</v>
      </c>
      <c r="R14" s="124">
        <v>3</v>
      </c>
      <c r="S14" s="124">
        <v>0</v>
      </c>
      <c r="T14" s="124">
        <v>7</v>
      </c>
      <c r="U14" s="124">
        <v>3</v>
      </c>
      <c r="V14" s="124">
        <v>16</v>
      </c>
      <c r="W14" s="124">
        <v>17</v>
      </c>
      <c r="X14" s="124">
        <v>1</v>
      </c>
      <c r="Y14" s="126">
        <f>E14/D14*100</f>
        <v>7.8543002432014148</v>
      </c>
      <c r="Z14" s="126">
        <f t="shared" ref="Z14:AA34" si="3">F14/E14*100</f>
        <v>5.0668543279380716</v>
      </c>
      <c r="AA14" s="126">
        <f t="shared" si="3"/>
        <v>76.388888888888886</v>
      </c>
      <c r="AB14" s="126">
        <f t="shared" ref="AB14:AB34" si="4">N14/E14*100000</f>
        <v>0</v>
      </c>
      <c r="AC14" s="127" t="s">
        <v>84</v>
      </c>
      <c r="AD14" s="126">
        <f t="shared" ref="AD14:AD34" si="5">N14/F14*100</f>
        <v>0</v>
      </c>
    </row>
    <row r="15" spans="1:30" s="46" customFormat="1" ht="34.5" customHeight="1">
      <c r="A15" s="104"/>
      <c r="B15" s="103" t="s">
        <v>85</v>
      </c>
      <c r="C15" s="103"/>
      <c r="D15" s="131">
        <v>16125</v>
      </c>
      <c r="E15" s="124">
        <v>1413</v>
      </c>
      <c r="F15" s="124">
        <v>61</v>
      </c>
      <c r="G15" s="124">
        <v>46</v>
      </c>
      <c r="H15" s="124">
        <v>16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4">
        <v>0</v>
      </c>
      <c r="O15" s="124">
        <v>0</v>
      </c>
      <c r="P15" s="124">
        <v>1</v>
      </c>
      <c r="Q15" s="124">
        <v>5</v>
      </c>
      <c r="R15" s="124">
        <v>0</v>
      </c>
      <c r="S15" s="124">
        <v>3</v>
      </c>
      <c r="T15" s="124">
        <v>4</v>
      </c>
      <c r="U15" s="124">
        <v>2</v>
      </c>
      <c r="V15" s="124">
        <v>16</v>
      </c>
      <c r="W15" s="124">
        <v>15</v>
      </c>
      <c r="X15" s="124">
        <v>0</v>
      </c>
      <c r="Y15" s="126">
        <f t="shared" ref="Y15:Y34" si="6">E15/D15*100</f>
        <v>8.7627906976744185</v>
      </c>
      <c r="Z15" s="126">
        <f t="shared" si="3"/>
        <v>4.3170559094125975</v>
      </c>
      <c r="AA15" s="126">
        <f t="shared" si="3"/>
        <v>75.409836065573771</v>
      </c>
      <c r="AB15" s="126">
        <f t="shared" si="4"/>
        <v>0</v>
      </c>
      <c r="AC15" s="127" t="s">
        <v>84</v>
      </c>
      <c r="AD15" s="126">
        <f t="shared" si="5"/>
        <v>0</v>
      </c>
    </row>
    <row r="16" spans="1:30" s="46" customFormat="1" ht="34.5" customHeight="1">
      <c r="A16" s="104"/>
      <c r="B16" s="103" t="s">
        <v>86</v>
      </c>
      <c r="C16" s="103"/>
      <c r="D16" s="131">
        <v>15712</v>
      </c>
      <c r="E16" s="124">
        <v>1812</v>
      </c>
      <c r="F16" s="124">
        <v>97</v>
      </c>
      <c r="G16" s="124">
        <v>80</v>
      </c>
      <c r="H16" s="124">
        <v>18</v>
      </c>
      <c r="I16" s="124">
        <v>2</v>
      </c>
      <c r="J16" s="124">
        <v>1</v>
      </c>
      <c r="K16" s="124">
        <v>1</v>
      </c>
      <c r="L16" s="124">
        <v>0</v>
      </c>
      <c r="M16" s="124">
        <v>1</v>
      </c>
      <c r="N16" s="124">
        <v>3</v>
      </c>
      <c r="O16" s="124">
        <v>0</v>
      </c>
      <c r="P16" s="124">
        <v>11</v>
      </c>
      <c r="Q16" s="124">
        <v>5</v>
      </c>
      <c r="R16" s="124">
        <v>1</v>
      </c>
      <c r="S16" s="124">
        <v>0</v>
      </c>
      <c r="T16" s="124">
        <v>6</v>
      </c>
      <c r="U16" s="124">
        <v>4</v>
      </c>
      <c r="V16" s="124">
        <v>39</v>
      </c>
      <c r="W16" s="124">
        <v>17</v>
      </c>
      <c r="X16" s="124">
        <v>2</v>
      </c>
      <c r="Y16" s="126">
        <f t="shared" si="6"/>
        <v>11.532586558044807</v>
      </c>
      <c r="Z16" s="126">
        <f t="shared" si="3"/>
        <v>5.3532008830022075</v>
      </c>
      <c r="AA16" s="126">
        <f t="shared" si="3"/>
        <v>82.474226804123703</v>
      </c>
      <c r="AB16" s="126">
        <f t="shared" si="4"/>
        <v>165.56291390728478</v>
      </c>
      <c r="AC16" s="127">
        <f t="shared" ref="AC16:AC23" si="7">K16/N16*100</f>
        <v>33.333333333333329</v>
      </c>
      <c r="AD16" s="126">
        <f t="shared" si="5"/>
        <v>3.0927835051546393</v>
      </c>
    </row>
    <row r="17" spans="1:30" s="46" customFormat="1" ht="34.5" customHeight="1">
      <c r="A17" s="104"/>
      <c r="B17" s="103" t="s">
        <v>87</v>
      </c>
      <c r="C17" s="103"/>
      <c r="D17" s="131">
        <v>19521</v>
      </c>
      <c r="E17" s="124">
        <v>2729</v>
      </c>
      <c r="F17" s="124">
        <v>227</v>
      </c>
      <c r="G17" s="124">
        <v>191</v>
      </c>
      <c r="H17" s="124">
        <v>62</v>
      </c>
      <c r="I17" s="124">
        <v>4</v>
      </c>
      <c r="J17" s="124">
        <v>0</v>
      </c>
      <c r="K17" s="124">
        <v>2</v>
      </c>
      <c r="L17" s="124">
        <v>0</v>
      </c>
      <c r="M17" s="124">
        <v>2</v>
      </c>
      <c r="N17" s="124">
        <v>4</v>
      </c>
      <c r="O17" s="124">
        <v>1</v>
      </c>
      <c r="P17" s="124">
        <v>17</v>
      </c>
      <c r="Q17" s="124">
        <v>17</v>
      </c>
      <c r="R17" s="124">
        <v>3</v>
      </c>
      <c r="S17" s="124">
        <v>3</v>
      </c>
      <c r="T17" s="124">
        <v>25</v>
      </c>
      <c r="U17" s="124">
        <v>8</v>
      </c>
      <c r="V17" s="124">
        <v>63</v>
      </c>
      <c r="W17" s="124">
        <v>36</v>
      </c>
      <c r="X17" s="124">
        <v>1</v>
      </c>
      <c r="Y17" s="126">
        <f t="shared" si="6"/>
        <v>13.979816607755749</v>
      </c>
      <c r="Z17" s="126">
        <f t="shared" si="3"/>
        <v>8.3180652253572731</v>
      </c>
      <c r="AA17" s="126">
        <f t="shared" si="3"/>
        <v>84.140969162995589</v>
      </c>
      <c r="AB17" s="126">
        <f t="shared" si="4"/>
        <v>146.57383657017223</v>
      </c>
      <c r="AC17" s="127">
        <f t="shared" si="7"/>
        <v>50</v>
      </c>
      <c r="AD17" s="126">
        <f t="shared" si="5"/>
        <v>1.7621145374449341</v>
      </c>
    </row>
    <row r="18" spans="1:30" s="46" customFormat="1" ht="34.5" customHeight="1">
      <c r="A18" s="105" t="s">
        <v>88</v>
      </c>
      <c r="B18" s="103" t="s">
        <v>89</v>
      </c>
      <c r="C18" s="103"/>
      <c r="D18" s="131">
        <v>41031</v>
      </c>
      <c r="E18" s="124">
        <v>8446</v>
      </c>
      <c r="F18" s="124">
        <v>674</v>
      </c>
      <c r="G18" s="124">
        <v>560</v>
      </c>
      <c r="H18" s="124">
        <v>128</v>
      </c>
      <c r="I18" s="124">
        <v>19</v>
      </c>
      <c r="J18" s="124">
        <v>6</v>
      </c>
      <c r="K18" s="124">
        <v>16</v>
      </c>
      <c r="L18" s="124">
        <v>0</v>
      </c>
      <c r="M18" s="124">
        <v>6</v>
      </c>
      <c r="N18" s="124">
        <v>28</v>
      </c>
      <c r="O18" s="124">
        <v>2</v>
      </c>
      <c r="P18" s="124">
        <v>79</v>
      </c>
      <c r="Q18" s="124">
        <v>21</v>
      </c>
      <c r="R18" s="124">
        <v>6</v>
      </c>
      <c r="S18" s="124">
        <v>3</v>
      </c>
      <c r="T18" s="124">
        <v>92</v>
      </c>
      <c r="U18" s="124">
        <v>29</v>
      </c>
      <c r="V18" s="124">
        <v>200</v>
      </c>
      <c r="W18" s="124">
        <v>114</v>
      </c>
      <c r="X18" s="124">
        <v>2</v>
      </c>
      <c r="Y18" s="126">
        <f t="shared" si="6"/>
        <v>20.584436158026858</v>
      </c>
      <c r="Z18" s="126">
        <f t="shared" si="3"/>
        <v>7.9801089273028651</v>
      </c>
      <c r="AA18" s="126">
        <f t="shared" si="3"/>
        <v>83.086053412462917</v>
      </c>
      <c r="AB18" s="126">
        <f t="shared" si="4"/>
        <v>331.51787828557894</v>
      </c>
      <c r="AC18" s="127">
        <f t="shared" si="7"/>
        <v>57.142857142857139</v>
      </c>
      <c r="AD18" s="126">
        <f t="shared" si="5"/>
        <v>4.154302670623145</v>
      </c>
    </row>
    <row r="19" spans="1:30" s="46" customFormat="1" ht="34.5" customHeight="1">
      <c r="A19" s="104"/>
      <c r="B19" s="103" t="s">
        <v>90</v>
      </c>
      <c r="C19" s="103"/>
      <c r="D19" s="131">
        <v>52399</v>
      </c>
      <c r="E19" s="124">
        <v>14928</v>
      </c>
      <c r="F19" s="124">
        <v>1277</v>
      </c>
      <c r="G19" s="124">
        <v>1123</v>
      </c>
      <c r="H19" s="124">
        <v>311</v>
      </c>
      <c r="I19" s="124">
        <v>46</v>
      </c>
      <c r="J19" s="124">
        <v>11</v>
      </c>
      <c r="K19" s="124">
        <v>43</v>
      </c>
      <c r="L19" s="124">
        <v>0</v>
      </c>
      <c r="M19" s="124">
        <v>19</v>
      </c>
      <c r="N19" s="124">
        <v>73</v>
      </c>
      <c r="O19" s="124">
        <v>3</v>
      </c>
      <c r="P19" s="124">
        <v>149</v>
      </c>
      <c r="Q19" s="124">
        <v>60</v>
      </c>
      <c r="R19" s="124">
        <v>6</v>
      </c>
      <c r="S19" s="124">
        <v>9</v>
      </c>
      <c r="T19" s="124">
        <v>142</v>
      </c>
      <c r="U19" s="124">
        <v>32</v>
      </c>
      <c r="V19" s="124">
        <v>370</v>
      </c>
      <c r="W19" s="124">
        <v>154</v>
      </c>
      <c r="X19" s="124">
        <v>2</v>
      </c>
      <c r="Y19" s="126">
        <f t="shared" si="6"/>
        <v>28.489093303307317</v>
      </c>
      <c r="Z19" s="126">
        <f t="shared" si="3"/>
        <v>8.554394426580922</v>
      </c>
      <c r="AA19" s="126">
        <f t="shared" si="3"/>
        <v>87.940485512920901</v>
      </c>
      <c r="AB19" s="126">
        <f t="shared" si="4"/>
        <v>489.01393354769561</v>
      </c>
      <c r="AC19" s="127">
        <f t="shared" si="7"/>
        <v>58.904109589041099</v>
      </c>
      <c r="AD19" s="126">
        <f t="shared" si="5"/>
        <v>5.7165231010180113</v>
      </c>
    </row>
    <row r="20" spans="1:30" s="46" customFormat="1" ht="34.5" customHeight="1">
      <c r="A20" s="104"/>
      <c r="B20" s="103" t="s">
        <v>91</v>
      </c>
      <c r="C20" s="103"/>
      <c r="D20" s="131">
        <v>50301</v>
      </c>
      <c r="E20" s="124">
        <v>14150</v>
      </c>
      <c r="F20" s="124">
        <v>1198</v>
      </c>
      <c r="G20" s="124">
        <v>1095</v>
      </c>
      <c r="H20" s="124">
        <v>333</v>
      </c>
      <c r="I20" s="124">
        <v>63</v>
      </c>
      <c r="J20" s="124">
        <v>18</v>
      </c>
      <c r="K20" s="124">
        <v>51</v>
      </c>
      <c r="L20" s="124">
        <v>0</v>
      </c>
      <c r="M20" s="124">
        <v>20</v>
      </c>
      <c r="N20" s="124">
        <v>89</v>
      </c>
      <c r="O20" s="124">
        <v>5</v>
      </c>
      <c r="P20" s="124">
        <v>150</v>
      </c>
      <c r="Q20" s="124">
        <v>37</v>
      </c>
      <c r="R20" s="124">
        <v>3</v>
      </c>
      <c r="S20" s="124">
        <v>3</v>
      </c>
      <c r="T20" s="124">
        <v>119</v>
      </c>
      <c r="U20" s="124">
        <v>31</v>
      </c>
      <c r="V20" s="124">
        <v>368</v>
      </c>
      <c r="W20" s="124">
        <v>103</v>
      </c>
      <c r="X20" s="124">
        <v>5</v>
      </c>
      <c r="Y20" s="126">
        <f t="shared" si="6"/>
        <v>28.130653466133875</v>
      </c>
      <c r="Z20" s="126">
        <f t="shared" si="3"/>
        <v>8.4664310954063602</v>
      </c>
      <c r="AA20" s="126">
        <f t="shared" si="3"/>
        <v>91.402337228714529</v>
      </c>
      <c r="AB20" s="126">
        <f t="shared" si="4"/>
        <v>628.97526501766777</v>
      </c>
      <c r="AC20" s="127">
        <f t="shared" si="7"/>
        <v>57.303370786516851</v>
      </c>
      <c r="AD20" s="126">
        <f t="shared" si="5"/>
        <v>7.4290484140233719</v>
      </c>
    </row>
    <row r="21" spans="1:30" s="46" customFormat="1" ht="34.5" customHeight="1">
      <c r="A21" s="104"/>
      <c r="B21" s="103" t="s">
        <v>92</v>
      </c>
      <c r="C21" s="103"/>
      <c r="D21" s="131">
        <v>45433</v>
      </c>
      <c r="E21" s="124">
        <v>11105</v>
      </c>
      <c r="F21" s="124">
        <v>1002</v>
      </c>
      <c r="G21" s="124">
        <v>910</v>
      </c>
      <c r="H21" s="124">
        <v>243</v>
      </c>
      <c r="I21" s="124">
        <v>60</v>
      </c>
      <c r="J21" s="124">
        <v>12</v>
      </c>
      <c r="K21" s="124">
        <v>54</v>
      </c>
      <c r="L21" s="124">
        <v>0</v>
      </c>
      <c r="M21" s="124">
        <v>28</v>
      </c>
      <c r="N21" s="124">
        <v>94</v>
      </c>
      <c r="O21" s="124">
        <v>2</v>
      </c>
      <c r="P21" s="124">
        <v>155</v>
      </c>
      <c r="Q21" s="124">
        <v>35</v>
      </c>
      <c r="R21" s="124">
        <v>4</v>
      </c>
      <c r="S21" s="124">
        <v>0</v>
      </c>
      <c r="T21" s="124">
        <v>85</v>
      </c>
      <c r="U21" s="124">
        <v>25</v>
      </c>
      <c r="V21" s="124">
        <v>304</v>
      </c>
      <c r="W21" s="124">
        <v>92</v>
      </c>
      <c r="X21" s="124">
        <v>5</v>
      </c>
      <c r="Y21" s="126">
        <f t="shared" si="6"/>
        <v>24.442585785662406</v>
      </c>
      <c r="Z21" s="126">
        <f t="shared" si="3"/>
        <v>9.0229626294461944</v>
      </c>
      <c r="AA21" s="126">
        <f t="shared" si="3"/>
        <v>90.818363273453102</v>
      </c>
      <c r="AB21" s="126">
        <f t="shared" si="4"/>
        <v>846.4655560558308</v>
      </c>
      <c r="AC21" s="127">
        <f t="shared" si="7"/>
        <v>57.446808510638306</v>
      </c>
      <c r="AD21" s="126">
        <f t="shared" si="5"/>
        <v>9.3812375249500999</v>
      </c>
    </row>
    <row r="22" spans="1:30" s="46" customFormat="1" ht="34.5" customHeight="1">
      <c r="A22" s="104"/>
      <c r="B22" s="96" t="s">
        <v>93</v>
      </c>
      <c r="C22" s="98"/>
      <c r="D22" s="131">
        <v>59415</v>
      </c>
      <c r="E22" s="124">
        <v>8431</v>
      </c>
      <c r="F22" s="124">
        <v>783</v>
      </c>
      <c r="G22" s="124">
        <v>720</v>
      </c>
      <c r="H22" s="124">
        <v>202</v>
      </c>
      <c r="I22" s="124">
        <v>53</v>
      </c>
      <c r="J22" s="124">
        <v>16</v>
      </c>
      <c r="K22" s="124">
        <v>36</v>
      </c>
      <c r="L22" s="124">
        <v>0</v>
      </c>
      <c r="M22" s="124">
        <v>33</v>
      </c>
      <c r="N22" s="124">
        <v>85</v>
      </c>
      <c r="O22" s="124">
        <v>2</v>
      </c>
      <c r="P22" s="124">
        <v>131</v>
      </c>
      <c r="Q22" s="124">
        <v>24</v>
      </c>
      <c r="R22" s="124">
        <v>1</v>
      </c>
      <c r="S22" s="124">
        <v>0</v>
      </c>
      <c r="T22" s="124">
        <v>47</v>
      </c>
      <c r="U22" s="124">
        <v>12</v>
      </c>
      <c r="V22" s="124">
        <v>235</v>
      </c>
      <c r="W22" s="124">
        <v>63</v>
      </c>
      <c r="X22" s="124">
        <v>5</v>
      </c>
      <c r="Y22" s="126">
        <f t="shared" si="6"/>
        <v>14.190019355381638</v>
      </c>
      <c r="Z22" s="126">
        <f t="shared" si="3"/>
        <v>9.2871545486893616</v>
      </c>
      <c r="AA22" s="126">
        <f t="shared" si="3"/>
        <v>91.954022988505741</v>
      </c>
      <c r="AB22" s="126">
        <f t="shared" si="4"/>
        <v>1008.1840825524848</v>
      </c>
      <c r="AC22" s="127">
        <f t="shared" si="7"/>
        <v>42.352941176470587</v>
      </c>
      <c r="AD22" s="126">
        <f t="shared" si="5"/>
        <v>10.855683269476373</v>
      </c>
    </row>
    <row r="23" spans="1:30" s="46" customFormat="1" ht="34.5" customHeight="1" thickBot="1">
      <c r="A23" s="106"/>
      <c r="B23" s="107" t="s">
        <v>94</v>
      </c>
      <c r="C23" s="108"/>
      <c r="D23" s="132">
        <v>318029</v>
      </c>
      <c r="E23" s="133">
        <v>64435</v>
      </c>
      <c r="F23" s="133">
        <v>5391</v>
      </c>
      <c r="G23" s="133">
        <v>4780</v>
      </c>
      <c r="H23" s="133">
        <v>1335</v>
      </c>
      <c r="I23" s="133">
        <v>247</v>
      </c>
      <c r="J23" s="133">
        <v>64</v>
      </c>
      <c r="K23" s="133">
        <v>203</v>
      </c>
      <c r="L23" s="133">
        <v>0</v>
      </c>
      <c r="M23" s="133">
        <v>109</v>
      </c>
      <c r="N23" s="133">
        <v>376</v>
      </c>
      <c r="O23" s="133">
        <v>15</v>
      </c>
      <c r="P23" s="133">
        <v>699</v>
      </c>
      <c r="Q23" s="133">
        <v>205</v>
      </c>
      <c r="R23" s="133">
        <v>27</v>
      </c>
      <c r="S23" s="133">
        <v>21</v>
      </c>
      <c r="T23" s="133">
        <v>527</v>
      </c>
      <c r="U23" s="133">
        <v>146</v>
      </c>
      <c r="V23" s="133">
        <v>1611</v>
      </c>
      <c r="W23" s="133">
        <v>611</v>
      </c>
      <c r="X23" s="133">
        <v>23</v>
      </c>
      <c r="Y23" s="134">
        <f t="shared" si="6"/>
        <v>20.260730939631291</v>
      </c>
      <c r="Z23" s="134">
        <f t="shared" si="3"/>
        <v>8.3665709629859553</v>
      </c>
      <c r="AA23" s="134">
        <f t="shared" si="3"/>
        <v>88.666295677981822</v>
      </c>
      <c r="AB23" s="134">
        <f t="shared" si="4"/>
        <v>583.53379374563519</v>
      </c>
      <c r="AC23" s="135">
        <f t="shared" si="7"/>
        <v>53.98936170212766</v>
      </c>
      <c r="AD23" s="134">
        <f t="shared" si="5"/>
        <v>6.9745872750881093</v>
      </c>
    </row>
    <row r="24" spans="1:30" s="46" customFormat="1" ht="34.5" customHeight="1" thickTop="1">
      <c r="A24" s="104"/>
      <c r="B24" s="109" t="s">
        <v>83</v>
      </c>
      <c r="C24" s="109"/>
      <c r="D24" s="136">
        <v>31741</v>
      </c>
      <c r="E24" s="137">
        <v>3596</v>
      </c>
      <c r="F24" s="137">
        <v>150</v>
      </c>
      <c r="G24" s="137">
        <v>137</v>
      </c>
      <c r="H24" s="137">
        <v>35</v>
      </c>
      <c r="I24" s="137">
        <v>0</v>
      </c>
      <c r="J24" s="137">
        <v>0</v>
      </c>
      <c r="K24" s="137">
        <v>0</v>
      </c>
      <c r="L24" s="137">
        <v>0</v>
      </c>
      <c r="M24" s="137">
        <v>0</v>
      </c>
      <c r="N24" s="137">
        <v>0</v>
      </c>
      <c r="O24" s="137">
        <v>0</v>
      </c>
      <c r="P24" s="137">
        <v>67</v>
      </c>
      <c r="Q24" s="137">
        <v>2</v>
      </c>
      <c r="R24" s="137">
        <v>0</v>
      </c>
      <c r="S24" s="137">
        <v>0</v>
      </c>
      <c r="T24" s="137">
        <v>5</v>
      </c>
      <c r="U24" s="137">
        <v>2</v>
      </c>
      <c r="V24" s="137">
        <v>30</v>
      </c>
      <c r="W24" s="137">
        <v>13</v>
      </c>
      <c r="X24" s="137">
        <v>0</v>
      </c>
      <c r="Y24" s="138">
        <f t="shared" si="6"/>
        <v>11.329195677514885</v>
      </c>
      <c r="Z24" s="138">
        <f t="shared" si="3"/>
        <v>4.1713014460511673</v>
      </c>
      <c r="AA24" s="138">
        <f t="shared" si="3"/>
        <v>91.333333333333329</v>
      </c>
      <c r="AB24" s="138">
        <f t="shared" si="4"/>
        <v>0</v>
      </c>
      <c r="AC24" s="139" t="s">
        <v>67</v>
      </c>
      <c r="AD24" s="138">
        <f t="shared" si="5"/>
        <v>0</v>
      </c>
    </row>
    <row r="25" spans="1:30" s="46" customFormat="1" ht="34.5" customHeight="1">
      <c r="A25" s="104"/>
      <c r="B25" s="103" t="s">
        <v>85</v>
      </c>
      <c r="C25" s="103"/>
      <c r="D25" s="131">
        <v>28131</v>
      </c>
      <c r="E25" s="124">
        <v>3393</v>
      </c>
      <c r="F25" s="124">
        <v>135</v>
      </c>
      <c r="G25" s="124">
        <v>121</v>
      </c>
      <c r="H25" s="124">
        <v>35</v>
      </c>
      <c r="I25" s="124">
        <v>2</v>
      </c>
      <c r="J25" s="124">
        <v>1</v>
      </c>
      <c r="K25" s="124">
        <v>1</v>
      </c>
      <c r="L25" s="124">
        <v>0</v>
      </c>
      <c r="M25" s="124">
        <v>0</v>
      </c>
      <c r="N25" s="124">
        <v>2</v>
      </c>
      <c r="O25" s="124">
        <v>0</v>
      </c>
      <c r="P25" s="124">
        <v>47</v>
      </c>
      <c r="Q25" s="124">
        <v>7</v>
      </c>
      <c r="R25" s="124">
        <v>2</v>
      </c>
      <c r="S25" s="124">
        <v>1</v>
      </c>
      <c r="T25" s="124">
        <v>1</v>
      </c>
      <c r="U25" s="124">
        <v>2</v>
      </c>
      <c r="V25" s="124">
        <v>30</v>
      </c>
      <c r="W25" s="124">
        <v>14</v>
      </c>
      <c r="X25" s="124">
        <v>1</v>
      </c>
      <c r="Y25" s="126">
        <f t="shared" si="6"/>
        <v>12.061426895595606</v>
      </c>
      <c r="Z25" s="126">
        <f t="shared" si="3"/>
        <v>3.978779840848806</v>
      </c>
      <c r="AA25" s="126">
        <f t="shared" si="3"/>
        <v>89.629629629629619</v>
      </c>
      <c r="AB25" s="126">
        <f t="shared" si="4"/>
        <v>58.944886531093424</v>
      </c>
      <c r="AC25" s="127">
        <f t="shared" ref="AC25:AC34" si="8">K25/N25*100</f>
        <v>50</v>
      </c>
      <c r="AD25" s="126">
        <f t="shared" si="5"/>
        <v>1.4814814814814816</v>
      </c>
    </row>
    <row r="26" spans="1:30" s="46" customFormat="1" ht="34.5" customHeight="1">
      <c r="A26" s="104"/>
      <c r="B26" s="103" t="s">
        <v>86</v>
      </c>
      <c r="C26" s="103"/>
      <c r="D26" s="131">
        <v>27836</v>
      </c>
      <c r="E26" s="124">
        <v>4528</v>
      </c>
      <c r="F26" s="124">
        <v>205</v>
      </c>
      <c r="G26" s="124">
        <v>193</v>
      </c>
      <c r="H26" s="124">
        <v>50</v>
      </c>
      <c r="I26" s="124">
        <v>4</v>
      </c>
      <c r="J26" s="124">
        <v>1</v>
      </c>
      <c r="K26" s="124">
        <v>2</v>
      </c>
      <c r="L26" s="124">
        <v>0</v>
      </c>
      <c r="M26" s="124">
        <v>1</v>
      </c>
      <c r="N26" s="124">
        <v>4</v>
      </c>
      <c r="O26" s="124">
        <v>1</v>
      </c>
      <c r="P26" s="124">
        <v>60</v>
      </c>
      <c r="Q26" s="124">
        <v>7</v>
      </c>
      <c r="R26" s="124">
        <v>2</v>
      </c>
      <c r="S26" s="124">
        <v>0</v>
      </c>
      <c r="T26" s="124">
        <v>4</v>
      </c>
      <c r="U26" s="124">
        <v>5</v>
      </c>
      <c r="V26" s="124">
        <v>65</v>
      </c>
      <c r="W26" s="124">
        <v>12</v>
      </c>
      <c r="X26" s="124">
        <v>0</v>
      </c>
      <c r="Y26" s="126">
        <f t="shared" si="6"/>
        <v>16.266704986348614</v>
      </c>
      <c r="Z26" s="126">
        <f t="shared" si="3"/>
        <v>4.5273851590106009</v>
      </c>
      <c r="AA26" s="126">
        <f t="shared" si="3"/>
        <v>94.146341463414629</v>
      </c>
      <c r="AB26" s="126">
        <f t="shared" si="4"/>
        <v>88.339222614840992</v>
      </c>
      <c r="AC26" s="127">
        <f t="shared" si="8"/>
        <v>50</v>
      </c>
      <c r="AD26" s="126">
        <f t="shared" si="5"/>
        <v>1.9512195121951219</v>
      </c>
    </row>
    <row r="27" spans="1:30" s="46" customFormat="1" ht="34.5" customHeight="1">
      <c r="A27" s="104"/>
      <c r="B27" s="103" t="s">
        <v>87</v>
      </c>
      <c r="C27" s="103"/>
      <c r="D27" s="131">
        <v>35894</v>
      </c>
      <c r="E27" s="124">
        <v>6760</v>
      </c>
      <c r="F27" s="124">
        <v>323</v>
      </c>
      <c r="G27" s="124">
        <v>290</v>
      </c>
      <c r="H27" s="124">
        <v>94</v>
      </c>
      <c r="I27" s="124">
        <v>4</v>
      </c>
      <c r="J27" s="124">
        <v>2</v>
      </c>
      <c r="K27" s="124">
        <v>4</v>
      </c>
      <c r="L27" s="124">
        <v>0</v>
      </c>
      <c r="M27" s="124">
        <v>1</v>
      </c>
      <c r="N27" s="124">
        <v>7</v>
      </c>
      <c r="O27" s="124">
        <v>0</v>
      </c>
      <c r="P27" s="124">
        <v>75</v>
      </c>
      <c r="Q27" s="124">
        <v>11</v>
      </c>
      <c r="R27" s="124">
        <v>4</v>
      </c>
      <c r="S27" s="124">
        <v>0</v>
      </c>
      <c r="T27" s="124">
        <v>12</v>
      </c>
      <c r="U27" s="124">
        <v>14</v>
      </c>
      <c r="V27" s="124">
        <v>88</v>
      </c>
      <c r="W27" s="124">
        <v>33</v>
      </c>
      <c r="X27" s="124">
        <v>4</v>
      </c>
      <c r="Y27" s="126">
        <f t="shared" si="6"/>
        <v>18.833231180698721</v>
      </c>
      <c r="Z27" s="126">
        <f t="shared" si="3"/>
        <v>4.7781065088757391</v>
      </c>
      <c r="AA27" s="126">
        <f t="shared" si="3"/>
        <v>89.783281733746136</v>
      </c>
      <c r="AB27" s="126">
        <f t="shared" si="4"/>
        <v>103.55029585798817</v>
      </c>
      <c r="AC27" s="127">
        <f t="shared" si="8"/>
        <v>57.142857142857139</v>
      </c>
      <c r="AD27" s="126">
        <f t="shared" si="5"/>
        <v>2.1671826625386998</v>
      </c>
    </row>
    <row r="28" spans="1:30" s="46" customFormat="1" ht="34.5" customHeight="1">
      <c r="A28" s="105" t="s">
        <v>95</v>
      </c>
      <c r="B28" s="103" t="s">
        <v>89</v>
      </c>
      <c r="C28" s="103"/>
      <c r="D28" s="131">
        <v>59844</v>
      </c>
      <c r="E28" s="124">
        <v>14883</v>
      </c>
      <c r="F28" s="124">
        <v>793</v>
      </c>
      <c r="G28" s="124">
        <v>739</v>
      </c>
      <c r="H28" s="124">
        <v>235</v>
      </c>
      <c r="I28" s="124">
        <v>12</v>
      </c>
      <c r="J28" s="124">
        <v>4</v>
      </c>
      <c r="K28" s="124">
        <v>13</v>
      </c>
      <c r="L28" s="124">
        <v>0</v>
      </c>
      <c r="M28" s="124">
        <v>5</v>
      </c>
      <c r="N28" s="124">
        <v>22</v>
      </c>
      <c r="O28" s="124">
        <v>1</v>
      </c>
      <c r="P28" s="124">
        <v>174</v>
      </c>
      <c r="Q28" s="124">
        <v>27</v>
      </c>
      <c r="R28" s="124">
        <v>4</v>
      </c>
      <c r="S28" s="124">
        <v>3</v>
      </c>
      <c r="T28" s="124">
        <v>43</v>
      </c>
      <c r="U28" s="124">
        <v>24</v>
      </c>
      <c r="V28" s="124">
        <v>222</v>
      </c>
      <c r="W28" s="124">
        <v>54</v>
      </c>
      <c r="X28" s="124">
        <v>7</v>
      </c>
      <c r="Y28" s="126">
        <f t="shared" si="6"/>
        <v>24.869661118909164</v>
      </c>
      <c r="Z28" s="126">
        <f t="shared" si="3"/>
        <v>5.3282268359873681</v>
      </c>
      <c r="AA28" s="126">
        <f t="shared" si="3"/>
        <v>93.190416141235815</v>
      </c>
      <c r="AB28" s="126">
        <f t="shared" si="4"/>
        <v>147.81966001478196</v>
      </c>
      <c r="AC28" s="127">
        <f t="shared" si="8"/>
        <v>59.090909090909093</v>
      </c>
      <c r="AD28" s="126">
        <f t="shared" si="5"/>
        <v>2.7742749054224465</v>
      </c>
    </row>
    <row r="29" spans="1:30" s="46" customFormat="1" ht="34.5" customHeight="1">
      <c r="A29" s="104"/>
      <c r="B29" s="103" t="s">
        <v>90</v>
      </c>
      <c r="C29" s="103"/>
      <c r="D29" s="131">
        <v>65470</v>
      </c>
      <c r="E29" s="124">
        <v>18752</v>
      </c>
      <c r="F29" s="124">
        <v>1072</v>
      </c>
      <c r="G29" s="124">
        <v>1005</v>
      </c>
      <c r="H29" s="124">
        <v>332</v>
      </c>
      <c r="I29" s="124">
        <v>22</v>
      </c>
      <c r="J29" s="124">
        <v>4</v>
      </c>
      <c r="K29" s="124">
        <v>9</v>
      </c>
      <c r="L29" s="124">
        <v>0</v>
      </c>
      <c r="M29" s="124">
        <v>17</v>
      </c>
      <c r="N29" s="124">
        <v>30</v>
      </c>
      <c r="O29" s="124">
        <v>2</v>
      </c>
      <c r="P29" s="124">
        <v>237</v>
      </c>
      <c r="Q29" s="124">
        <v>33</v>
      </c>
      <c r="R29" s="124">
        <v>6</v>
      </c>
      <c r="S29" s="124">
        <v>2</v>
      </c>
      <c r="T29" s="124">
        <v>43</v>
      </c>
      <c r="U29" s="124">
        <v>34</v>
      </c>
      <c r="V29" s="124">
        <v>318</v>
      </c>
      <c r="W29" s="124">
        <v>67</v>
      </c>
      <c r="X29" s="124">
        <v>6</v>
      </c>
      <c r="Y29" s="126">
        <f t="shared" si="6"/>
        <v>28.642126164655568</v>
      </c>
      <c r="Z29" s="126">
        <f t="shared" si="3"/>
        <v>5.7167235494880542</v>
      </c>
      <c r="AA29" s="126">
        <f t="shared" si="3"/>
        <v>93.75</v>
      </c>
      <c r="AB29" s="126">
        <f t="shared" si="4"/>
        <v>159.98293515358361</v>
      </c>
      <c r="AC29" s="127">
        <f t="shared" si="8"/>
        <v>30</v>
      </c>
      <c r="AD29" s="126">
        <f t="shared" si="5"/>
        <v>2.7985074626865671</v>
      </c>
    </row>
    <row r="30" spans="1:30" s="46" customFormat="1" ht="34.5" customHeight="1">
      <c r="A30" s="104"/>
      <c r="B30" s="103" t="s">
        <v>91</v>
      </c>
      <c r="C30" s="103"/>
      <c r="D30" s="131">
        <v>62855</v>
      </c>
      <c r="E30" s="124">
        <v>16178</v>
      </c>
      <c r="F30" s="124">
        <v>957</v>
      </c>
      <c r="G30" s="124">
        <v>886</v>
      </c>
      <c r="H30" s="124">
        <v>284</v>
      </c>
      <c r="I30" s="124">
        <v>26</v>
      </c>
      <c r="J30" s="124">
        <v>5</v>
      </c>
      <c r="K30" s="124">
        <v>20</v>
      </c>
      <c r="L30" s="124">
        <v>0</v>
      </c>
      <c r="M30" s="124">
        <v>11</v>
      </c>
      <c r="N30" s="124">
        <v>36</v>
      </c>
      <c r="O30" s="124">
        <v>1</v>
      </c>
      <c r="P30" s="124">
        <v>177</v>
      </c>
      <c r="Q30" s="124">
        <v>30</v>
      </c>
      <c r="R30" s="124">
        <v>3</v>
      </c>
      <c r="S30" s="124">
        <v>0</v>
      </c>
      <c r="T30" s="124">
        <v>44</v>
      </c>
      <c r="U30" s="124">
        <v>28</v>
      </c>
      <c r="V30" s="124">
        <v>303</v>
      </c>
      <c r="W30" s="124">
        <v>71</v>
      </c>
      <c r="X30" s="124">
        <v>1</v>
      </c>
      <c r="Y30" s="126">
        <f t="shared" si="6"/>
        <v>25.738604725161085</v>
      </c>
      <c r="Z30" s="126">
        <f t="shared" si="3"/>
        <v>5.9154407219681051</v>
      </c>
      <c r="AA30" s="126">
        <f t="shared" si="3"/>
        <v>92.580982236154654</v>
      </c>
      <c r="AB30" s="126">
        <f t="shared" si="4"/>
        <v>222.52441587340834</v>
      </c>
      <c r="AC30" s="127">
        <f t="shared" si="8"/>
        <v>55.555555555555557</v>
      </c>
      <c r="AD30" s="126">
        <f t="shared" si="5"/>
        <v>3.761755485893417</v>
      </c>
    </row>
    <row r="31" spans="1:30" s="46" customFormat="1" ht="34.5" customHeight="1">
      <c r="A31" s="104"/>
      <c r="B31" s="96" t="s">
        <v>92</v>
      </c>
      <c r="C31" s="98"/>
      <c r="D31" s="131">
        <v>60352</v>
      </c>
      <c r="E31" s="124">
        <v>12276</v>
      </c>
      <c r="F31" s="124">
        <v>792</v>
      </c>
      <c r="G31" s="124">
        <v>741</v>
      </c>
      <c r="H31" s="124">
        <v>210</v>
      </c>
      <c r="I31" s="124">
        <v>27</v>
      </c>
      <c r="J31" s="124">
        <v>8</v>
      </c>
      <c r="K31" s="124">
        <v>22</v>
      </c>
      <c r="L31" s="124">
        <v>0</v>
      </c>
      <c r="M31" s="124">
        <v>15</v>
      </c>
      <c r="N31" s="124">
        <v>45</v>
      </c>
      <c r="O31" s="124">
        <v>2</v>
      </c>
      <c r="P31" s="124">
        <v>162</v>
      </c>
      <c r="Q31" s="124">
        <v>31</v>
      </c>
      <c r="R31" s="124">
        <v>0</v>
      </c>
      <c r="S31" s="124">
        <v>0</v>
      </c>
      <c r="T31" s="124">
        <v>39</v>
      </c>
      <c r="U31" s="124">
        <v>20</v>
      </c>
      <c r="V31" s="124">
        <v>248</v>
      </c>
      <c r="W31" s="124">
        <v>51</v>
      </c>
      <c r="X31" s="124">
        <v>5</v>
      </c>
      <c r="Y31" s="126">
        <f t="shared" si="6"/>
        <v>20.340668080593851</v>
      </c>
      <c r="Z31" s="126">
        <f t="shared" si="3"/>
        <v>6.4516129032258061</v>
      </c>
      <c r="AA31" s="126">
        <f t="shared" si="3"/>
        <v>93.560606060606062</v>
      </c>
      <c r="AB31" s="126">
        <f t="shared" si="4"/>
        <v>366.56891495601172</v>
      </c>
      <c r="AC31" s="127">
        <f t="shared" si="8"/>
        <v>48.888888888888886</v>
      </c>
      <c r="AD31" s="126">
        <f t="shared" si="5"/>
        <v>5.6818181818181817</v>
      </c>
    </row>
    <row r="32" spans="1:30" s="46" customFormat="1" ht="34.5" customHeight="1">
      <c r="A32" s="104"/>
      <c r="B32" s="96" t="s">
        <v>93</v>
      </c>
      <c r="C32" s="98"/>
      <c r="D32" s="131">
        <v>116613</v>
      </c>
      <c r="E32" s="124">
        <v>8375</v>
      </c>
      <c r="F32" s="124">
        <v>610</v>
      </c>
      <c r="G32" s="124">
        <v>560</v>
      </c>
      <c r="H32" s="124">
        <v>152</v>
      </c>
      <c r="I32" s="124">
        <v>39</v>
      </c>
      <c r="J32" s="124">
        <v>10</v>
      </c>
      <c r="K32" s="124">
        <v>24</v>
      </c>
      <c r="L32" s="124">
        <v>0</v>
      </c>
      <c r="M32" s="124">
        <v>15</v>
      </c>
      <c r="N32" s="124">
        <v>49</v>
      </c>
      <c r="O32" s="124">
        <v>2</v>
      </c>
      <c r="P32" s="124">
        <v>123</v>
      </c>
      <c r="Q32" s="124">
        <v>22</v>
      </c>
      <c r="R32" s="124">
        <v>0</v>
      </c>
      <c r="S32" s="124">
        <v>0</v>
      </c>
      <c r="T32" s="124">
        <v>32</v>
      </c>
      <c r="U32" s="124">
        <v>7</v>
      </c>
      <c r="V32" s="124">
        <v>184</v>
      </c>
      <c r="W32" s="124">
        <v>50</v>
      </c>
      <c r="X32" s="124">
        <v>2</v>
      </c>
      <c r="Y32" s="126">
        <f t="shared" si="6"/>
        <v>7.1818750911133407</v>
      </c>
      <c r="Z32" s="126">
        <f t="shared" si="3"/>
        <v>7.2835820895522385</v>
      </c>
      <c r="AA32" s="126">
        <f t="shared" si="3"/>
        <v>91.803278688524586</v>
      </c>
      <c r="AB32" s="126">
        <f t="shared" si="4"/>
        <v>585.07462686567158</v>
      </c>
      <c r="AC32" s="127">
        <f t="shared" si="8"/>
        <v>48.979591836734691</v>
      </c>
      <c r="AD32" s="126">
        <f t="shared" si="5"/>
        <v>8.0327868852459012</v>
      </c>
    </row>
    <row r="33" spans="1:30" s="46" customFormat="1" ht="34.5" customHeight="1" thickBot="1">
      <c r="A33" s="106"/>
      <c r="B33" s="107" t="s">
        <v>94</v>
      </c>
      <c r="C33" s="108"/>
      <c r="D33" s="132">
        <v>488736</v>
      </c>
      <c r="E33" s="133">
        <v>88741</v>
      </c>
      <c r="F33" s="133">
        <v>5037</v>
      </c>
      <c r="G33" s="133">
        <v>4672</v>
      </c>
      <c r="H33" s="133">
        <v>1427</v>
      </c>
      <c r="I33" s="133">
        <v>136</v>
      </c>
      <c r="J33" s="133">
        <v>35</v>
      </c>
      <c r="K33" s="133">
        <v>95</v>
      </c>
      <c r="L33" s="133">
        <v>0</v>
      </c>
      <c r="M33" s="133">
        <v>65</v>
      </c>
      <c r="N33" s="133">
        <v>195</v>
      </c>
      <c r="O33" s="133">
        <v>9</v>
      </c>
      <c r="P33" s="133">
        <v>1122</v>
      </c>
      <c r="Q33" s="133">
        <v>170</v>
      </c>
      <c r="R33" s="133">
        <v>21</v>
      </c>
      <c r="S33" s="133">
        <v>6</v>
      </c>
      <c r="T33" s="133">
        <v>223</v>
      </c>
      <c r="U33" s="133">
        <v>136</v>
      </c>
      <c r="V33" s="133">
        <v>1488</v>
      </c>
      <c r="W33" s="133">
        <v>365</v>
      </c>
      <c r="X33" s="133">
        <v>26</v>
      </c>
      <c r="Y33" s="134">
        <f t="shared" si="6"/>
        <v>18.157246447980096</v>
      </c>
      <c r="Z33" s="134">
        <f t="shared" si="3"/>
        <v>5.6760685590651452</v>
      </c>
      <c r="AA33" s="134">
        <f t="shared" si="3"/>
        <v>92.753623188405797</v>
      </c>
      <c r="AB33" s="134">
        <f t="shared" si="4"/>
        <v>219.74059341228971</v>
      </c>
      <c r="AC33" s="135">
        <f t="shared" si="8"/>
        <v>48.717948717948715</v>
      </c>
      <c r="AD33" s="134">
        <f t="shared" si="5"/>
        <v>3.8713519952352589</v>
      </c>
    </row>
    <row r="34" spans="1:30" s="46" customFormat="1" ht="34.5" customHeight="1" thickTop="1">
      <c r="A34" s="99"/>
      <c r="B34" s="100" t="s">
        <v>81</v>
      </c>
      <c r="C34" s="101"/>
      <c r="D34" s="136">
        <v>806765</v>
      </c>
      <c r="E34" s="137">
        <v>153176</v>
      </c>
      <c r="F34" s="137">
        <v>10428</v>
      </c>
      <c r="G34" s="137">
        <v>9452</v>
      </c>
      <c r="H34" s="137">
        <v>2762</v>
      </c>
      <c r="I34" s="137">
        <v>383</v>
      </c>
      <c r="J34" s="137">
        <v>99</v>
      </c>
      <c r="K34" s="137">
        <v>298</v>
      </c>
      <c r="L34" s="137">
        <v>0</v>
      </c>
      <c r="M34" s="137">
        <v>174</v>
      </c>
      <c r="N34" s="137">
        <v>571</v>
      </c>
      <c r="O34" s="137">
        <v>24</v>
      </c>
      <c r="P34" s="137">
        <v>1821</v>
      </c>
      <c r="Q34" s="137">
        <v>375</v>
      </c>
      <c r="R34" s="137">
        <v>48</v>
      </c>
      <c r="S34" s="137">
        <v>27</v>
      </c>
      <c r="T34" s="137">
        <v>750</v>
      </c>
      <c r="U34" s="137">
        <v>282</v>
      </c>
      <c r="V34" s="137">
        <v>3099</v>
      </c>
      <c r="W34" s="137">
        <v>976</v>
      </c>
      <c r="X34" s="137">
        <v>49</v>
      </c>
      <c r="Y34" s="138">
        <f t="shared" si="6"/>
        <v>18.98644586713603</v>
      </c>
      <c r="Z34" s="138">
        <f t="shared" si="3"/>
        <v>6.807855016451664</v>
      </c>
      <c r="AA34" s="138">
        <f t="shared" si="3"/>
        <v>90.640583045646338</v>
      </c>
      <c r="AB34" s="138">
        <f t="shared" si="4"/>
        <v>372.77380268449366</v>
      </c>
      <c r="AC34" s="139">
        <f t="shared" si="8"/>
        <v>52.189141856392297</v>
      </c>
      <c r="AD34" s="138">
        <f t="shared" si="5"/>
        <v>5.4756425009589567</v>
      </c>
    </row>
    <row r="35" spans="1:30" s="46" customFormat="1" ht="30" customHeight="1">
      <c r="A35" s="110"/>
      <c r="B35" s="110"/>
      <c r="C35" s="110"/>
      <c r="D35" s="67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9"/>
      <c r="Z35" s="69"/>
      <c r="AA35" s="69"/>
      <c r="AB35" s="69"/>
      <c r="AC35" s="70"/>
      <c r="AD35" s="69"/>
    </row>
    <row r="36" spans="1:30" s="116" customFormat="1" ht="30" customHeight="1">
      <c r="E36" s="121" t="s">
        <v>119</v>
      </c>
      <c r="Z36" s="122"/>
    </row>
    <row r="37" spans="1:30" s="77" customFormat="1" ht="30" customHeight="1">
      <c r="A37" s="94" t="s">
        <v>117</v>
      </c>
      <c r="B37" s="94"/>
      <c r="C37" s="95"/>
      <c r="D37" s="88"/>
      <c r="E37" s="89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90"/>
      <c r="Z37" s="90"/>
      <c r="AA37" s="164" t="s">
        <v>115</v>
      </c>
      <c r="AB37" s="164"/>
      <c r="AC37" s="164"/>
      <c r="AD37" s="164"/>
    </row>
    <row r="38" spans="1:30" s="92" customFormat="1" ht="30" customHeight="1">
      <c r="A38" s="219" t="s">
        <v>0</v>
      </c>
      <c r="B38" s="220"/>
      <c r="C38" s="221"/>
      <c r="D38" s="207" t="s">
        <v>1</v>
      </c>
      <c r="E38" s="216" t="s">
        <v>109</v>
      </c>
      <c r="F38" s="216" t="s">
        <v>2</v>
      </c>
      <c r="G38" s="216" t="s">
        <v>3</v>
      </c>
      <c r="H38" s="234" t="s">
        <v>4</v>
      </c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6"/>
      <c r="W38" s="207" t="s">
        <v>5</v>
      </c>
      <c r="X38" s="207" t="s">
        <v>6</v>
      </c>
      <c r="Y38" s="231" t="s">
        <v>7</v>
      </c>
      <c r="Z38" s="231" t="s">
        <v>8</v>
      </c>
      <c r="AA38" s="231" t="s">
        <v>9</v>
      </c>
      <c r="AB38" s="231" t="s">
        <v>10</v>
      </c>
      <c r="AC38" s="231" t="s">
        <v>11</v>
      </c>
      <c r="AD38" s="231" t="s">
        <v>12</v>
      </c>
    </row>
    <row r="39" spans="1:30" s="92" customFormat="1" ht="30" customHeight="1">
      <c r="A39" s="222"/>
      <c r="B39" s="223"/>
      <c r="C39" s="224"/>
      <c r="D39" s="208"/>
      <c r="E39" s="217"/>
      <c r="F39" s="217"/>
      <c r="G39" s="217"/>
      <c r="H39" s="207" t="s">
        <v>13</v>
      </c>
      <c r="I39" s="210" t="s">
        <v>14</v>
      </c>
      <c r="J39" s="211"/>
      <c r="K39" s="211"/>
      <c r="L39" s="211"/>
      <c r="M39" s="211"/>
      <c r="N39" s="212"/>
      <c r="O39" s="216" t="s">
        <v>15</v>
      </c>
      <c r="P39" s="216" t="s">
        <v>16</v>
      </c>
      <c r="Q39" s="216" t="s">
        <v>17</v>
      </c>
      <c r="R39" s="216" t="s">
        <v>18</v>
      </c>
      <c r="S39" s="216" t="s">
        <v>19</v>
      </c>
      <c r="T39" s="216" t="s">
        <v>20</v>
      </c>
      <c r="U39" s="216" t="s">
        <v>21</v>
      </c>
      <c r="V39" s="216" t="s">
        <v>22</v>
      </c>
      <c r="W39" s="208"/>
      <c r="X39" s="208"/>
      <c r="Y39" s="232"/>
      <c r="Z39" s="232"/>
      <c r="AA39" s="232"/>
      <c r="AB39" s="232"/>
      <c r="AC39" s="232"/>
      <c r="AD39" s="232"/>
    </row>
    <row r="40" spans="1:30" s="92" customFormat="1" ht="30" customHeight="1">
      <c r="A40" s="222"/>
      <c r="B40" s="223"/>
      <c r="C40" s="224"/>
      <c r="D40" s="208"/>
      <c r="E40" s="217"/>
      <c r="F40" s="217"/>
      <c r="G40" s="217"/>
      <c r="H40" s="208"/>
      <c r="I40" s="213"/>
      <c r="J40" s="214"/>
      <c r="K40" s="214"/>
      <c r="L40" s="214"/>
      <c r="M40" s="214"/>
      <c r="N40" s="215"/>
      <c r="O40" s="217"/>
      <c r="P40" s="217"/>
      <c r="Q40" s="217"/>
      <c r="R40" s="217"/>
      <c r="S40" s="217"/>
      <c r="T40" s="217"/>
      <c r="U40" s="217"/>
      <c r="V40" s="217"/>
      <c r="W40" s="208"/>
      <c r="X40" s="208"/>
      <c r="Y40" s="232"/>
      <c r="Z40" s="232"/>
      <c r="AA40" s="232"/>
      <c r="AB40" s="232"/>
      <c r="AC40" s="232"/>
      <c r="AD40" s="232"/>
    </row>
    <row r="41" spans="1:30" s="92" customFormat="1" ht="30" customHeight="1">
      <c r="A41" s="222"/>
      <c r="B41" s="223"/>
      <c r="C41" s="224"/>
      <c r="D41" s="208"/>
      <c r="E41" s="217"/>
      <c r="F41" s="217"/>
      <c r="G41" s="217"/>
      <c r="H41" s="208"/>
      <c r="I41" s="228" t="s">
        <v>23</v>
      </c>
      <c r="J41" s="228" t="s">
        <v>24</v>
      </c>
      <c r="K41" s="237" t="s">
        <v>25</v>
      </c>
      <c r="L41" s="93"/>
      <c r="M41" s="240" t="s">
        <v>26</v>
      </c>
      <c r="N41" s="243" t="s">
        <v>27</v>
      </c>
      <c r="O41" s="217"/>
      <c r="P41" s="217"/>
      <c r="Q41" s="217"/>
      <c r="R41" s="217"/>
      <c r="S41" s="217"/>
      <c r="T41" s="217"/>
      <c r="U41" s="217"/>
      <c r="V41" s="217"/>
      <c r="W41" s="208"/>
      <c r="X41" s="208"/>
      <c r="Y41" s="232"/>
      <c r="Z41" s="232"/>
      <c r="AA41" s="232"/>
      <c r="AB41" s="232"/>
      <c r="AC41" s="232"/>
      <c r="AD41" s="232"/>
    </row>
    <row r="42" spans="1:30" s="92" customFormat="1" ht="30" customHeight="1">
      <c r="A42" s="222"/>
      <c r="B42" s="223"/>
      <c r="C42" s="224"/>
      <c r="D42" s="208"/>
      <c r="E42" s="217"/>
      <c r="F42" s="217"/>
      <c r="G42" s="217"/>
      <c r="H42" s="208"/>
      <c r="I42" s="229"/>
      <c r="J42" s="229"/>
      <c r="K42" s="238"/>
      <c r="L42" s="246" t="s">
        <v>28</v>
      </c>
      <c r="M42" s="241"/>
      <c r="N42" s="244"/>
      <c r="O42" s="217"/>
      <c r="P42" s="217"/>
      <c r="Q42" s="217"/>
      <c r="R42" s="217"/>
      <c r="S42" s="217"/>
      <c r="T42" s="217"/>
      <c r="U42" s="217"/>
      <c r="V42" s="217"/>
      <c r="W42" s="208"/>
      <c r="X42" s="208"/>
      <c r="Y42" s="232"/>
      <c r="Z42" s="232"/>
      <c r="AA42" s="232"/>
      <c r="AB42" s="232"/>
      <c r="AC42" s="232"/>
      <c r="AD42" s="232"/>
    </row>
    <row r="43" spans="1:30" s="92" customFormat="1" ht="53.25" customHeight="1">
      <c r="A43" s="225"/>
      <c r="B43" s="226"/>
      <c r="C43" s="227"/>
      <c r="D43" s="209"/>
      <c r="E43" s="218"/>
      <c r="F43" s="218"/>
      <c r="G43" s="218"/>
      <c r="H43" s="209"/>
      <c r="I43" s="230"/>
      <c r="J43" s="230"/>
      <c r="K43" s="239"/>
      <c r="L43" s="247"/>
      <c r="M43" s="242"/>
      <c r="N43" s="245"/>
      <c r="O43" s="218"/>
      <c r="P43" s="218"/>
      <c r="Q43" s="218"/>
      <c r="R43" s="218"/>
      <c r="S43" s="218"/>
      <c r="T43" s="218"/>
      <c r="U43" s="218"/>
      <c r="V43" s="218"/>
      <c r="W43" s="209"/>
      <c r="X43" s="209"/>
      <c r="Y43" s="233"/>
      <c r="Z43" s="233"/>
      <c r="AA43" s="233"/>
      <c r="AB43" s="233"/>
      <c r="AC43" s="233"/>
      <c r="AD43" s="233"/>
    </row>
    <row r="44" spans="1:30" s="46" customFormat="1" ht="30" customHeight="1">
      <c r="A44" s="92"/>
      <c r="B44" s="92"/>
      <c r="C44" s="92"/>
      <c r="Z44" s="53"/>
    </row>
    <row r="45" spans="1:30" s="46" customFormat="1" ht="34.5" customHeight="1">
      <c r="A45" s="96" t="s">
        <v>79</v>
      </c>
      <c r="B45" s="97"/>
      <c r="C45" s="98"/>
      <c r="D45" s="140"/>
      <c r="E45" s="131">
        <v>214</v>
      </c>
      <c r="F45" s="131">
        <v>1</v>
      </c>
      <c r="G45" s="131">
        <v>1</v>
      </c>
      <c r="H45" s="131">
        <v>1</v>
      </c>
      <c r="I45" s="131">
        <v>0</v>
      </c>
      <c r="J45" s="131">
        <v>0</v>
      </c>
      <c r="K45" s="131">
        <v>0</v>
      </c>
      <c r="L45" s="131">
        <v>0</v>
      </c>
      <c r="M45" s="131">
        <v>0</v>
      </c>
      <c r="N45" s="131">
        <v>0</v>
      </c>
      <c r="O45" s="131">
        <v>0</v>
      </c>
      <c r="P45" s="131">
        <v>0</v>
      </c>
      <c r="Q45" s="131">
        <v>0</v>
      </c>
      <c r="R45" s="131">
        <v>0</v>
      </c>
      <c r="S45" s="131">
        <v>0</v>
      </c>
      <c r="T45" s="131">
        <v>0</v>
      </c>
      <c r="U45" s="131">
        <v>0</v>
      </c>
      <c r="V45" s="131">
        <v>0</v>
      </c>
      <c r="W45" s="131">
        <v>0</v>
      </c>
      <c r="X45" s="141">
        <v>0</v>
      </c>
      <c r="Y45" s="125"/>
      <c r="Z45" s="126">
        <f>F45/E45*100</f>
        <v>0.46728971962616817</v>
      </c>
      <c r="AA45" s="126">
        <f>G45/F45*100</f>
        <v>100</v>
      </c>
      <c r="AB45" s="126">
        <f>N45/E45*100000</f>
        <v>0</v>
      </c>
      <c r="AC45" s="127" t="s">
        <v>67</v>
      </c>
      <c r="AD45" s="126">
        <f>N45/F45*100</f>
        <v>0</v>
      </c>
    </row>
    <row r="46" spans="1:30" s="46" customFormat="1" ht="34.5" customHeight="1">
      <c r="A46" s="96" t="s">
        <v>80</v>
      </c>
      <c r="B46" s="97"/>
      <c r="C46" s="98"/>
      <c r="D46" s="140"/>
      <c r="E46" s="131">
        <v>400</v>
      </c>
      <c r="F46" s="131">
        <v>12</v>
      </c>
      <c r="G46" s="131">
        <v>11</v>
      </c>
      <c r="H46" s="131">
        <v>5</v>
      </c>
      <c r="I46" s="131">
        <v>0</v>
      </c>
      <c r="J46" s="131">
        <v>0</v>
      </c>
      <c r="K46" s="131">
        <v>0</v>
      </c>
      <c r="L46" s="131">
        <v>0</v>
      </c>
      <c r="M46" s="131">
        <v>0</v>
      </c>
      <c r="N46" s="131">
        <v>0</v>
      </c>
      <c r="O46" s="131">
        <v>0</v>
      </c>
      <c r="P46" s="131">
        <v>1</v>
      </c>
      <c r="Q46" s="131">
        <v>0</v>
      </c>
      <c r="R46" s="131">
        <v>0</v>
      </c>
      <c r="S46" s="131">
        <v>0</v>
      </c>
      <c r="T46" s="131">
        <v>0</v>
      </c>
      <c r="U46" s="131">
        <v>1</v>
      </c>
      <c r="V46" s="131">
        <v>4</v>
      </c>
      <c r="W46" s="131">
        <v>1</v>
      </c>
      <c r="X46" s="141">
        <v>0</v>
      </c>
      <c r="Y46" s="125"/>
      <c r="Z46" s="126">
        <f t="shared" ref="Z46:AA68" si="9">F46/E46*100</f>
        <v>3</v>
      </c>
      <c r="AA46" s="126">
        <f t="shared" si="9"/>
        <v>91.666666666666657</v>
      </c>
      <c r="AB46" s="126">
        <f t="shared" ref="AB46:AB68" si="10">N46/E46*100000</f>
        <v>0</v>
      </c>
      <c r="AC46" s="127" t="s">
        <v>67</v>
      </c>
      <c r="AD46" s="126">
        <f t="shared" ref="AD46:AD69" si="11">N46/F46*100</f>
        <v>0</v>
      </c>
    </row>
    <row r="47" spans="1:30" s="46" customFormat="1" ht="34.5" customHeight="1">
      <c r="A47" s="99"/>
      <c r="B47" s="100" t="s">
        <v>81</v>
      </c>
      <c r="C47" s="101"/>
      <c r="D47" s="142"/>
      <c r="E47" s="131">
        <v>614</v>
      </c>
      <c r="F47" s="131">
        <v>13</v>
      </c>
      <c r="G47" s="131">
        <v>12</v>
      </c>
      <c r="H47" s="131">
        <v>6</v>
      </c>
      <c r="I47" s="131">
        <v>0</v>
      </c>
      <c r="J47" s="131">
        <v>0</v>
      </c>
      <c r="K47" s="131">
        <v>0</v>
      </c>
      <c r="L47" s="131">
        <v>0</v>
      </c>
      <c r="M47" s="131">
        <v>0</v>
      </c>
      <c r="N47" s="131">
        <v>0</v>
      </c>
      <c r="O47" s="131">
        <v>0</v>
      </c>
      <c r="P47" s="131">
        <v>1</v>
      </c>
      <c r="Q47" s="131">
        <v>0</v>
      </c>
      <c r="R47" s="131">
        <v>0</v>
      </c>
      <c r="S47" s="131">
        <v>0</v>
      </c>
      <c r="T47" s="131">
        <v>0</v>
      </c>
      <c r="U47" s="131">
        <v>1</v>
      </c>
      <c r="V47" s="131">
        <v>4</v>
      </c>
      <c r="W47" s="131">
        <v>1</v>
      </c>
      <c r="X47" s="141">
        <v>0</v>
      </c>
      <c r="Y47" s="125"/>
      <c r="Z47" s="126">
        <f>F47/E47*100</f>
        <v>2.1172638436482085</v>
      </c>
      <c r="AA47" s="126">
        <f>G47/F47*100</f>
        <v>92.307692307692307</v>
      </c>
      <c r="AB47" s="126">
        <f t="shared" si="10"/>
        <v>0</v>
      </c>
      <c r="AC47" s="127" t="s">
        <v>67</v>
      </c>
      <c r="AD47" s="126">
        <f t="shared" si="11"/>
        <v>0</v>
      </c>
    </row>
    <row r="48" spans="1:30" s="91" customFormat="1" ht="34.5" customHeight="1">
      <c r="A48" s="206" t="s">
        <v>121</v>
      </c>
      <c r="B48" s="206"/>
      <c r="C48" s="206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9"/>
      <c r="Z48" s="129"/>
      <c r="AA48" s="129"/>
      <c r="AB48" s="129"/>
      <c r="AC48" s="130"/>
      <c r="AD48" s="129"/>
    </row>
    <row r="49" spans="1:30" s="46" customFormat="1" ht="34.5" customHeight="1">
      <c r="A49" s="102"/>
      <c r="B49" s="103" t="s">
        <v>83</v>
      </c>
      <c r="C49" s="103"/>
      <c r="D49" s="140"/>
      <c r="E49" s="143">
        <v>725</v>
      </c>
      <c r="F49" s="143">
        <v>37</v>
      </c>
      <c r="G49" s="143">
        <v>27</v>
      </c>
      <c r="H49" s="143">
        <v>14</v>
      </c>
      <c r="I49" s="143">
        <v>0</v>
      </c>
      <c r="J49" s="143">
        <v>0</v>
      </c>
      <c r="K49" s="143">
        <v>0</v>
      </c>
      <c r="L49" s="143">
        <v>0</v>
      </c>
      <c r="M49" s="143">
        <v>0</v>
      </c>
      <c r="N49" s="143">
        <v>0</v>
      </c>
      <c r="O49" s="143">
        <v>0</v>
      </c>
      <c r="P49" s="143">
        <v>2</v>
      </c>
      <c r="Q49" s="143">
        <v>0</v>
      </c>
      <c r="R49" s="143">
        <v>1</v>
      </c>
      <c r="S49" s="143">
        <v>0</v>
      </c>
      <c r="T49" s="143">
        <v>4</v>
      </c>
      <c r="U49" s="143">
        <v>1</v>
      </c>
      <c r="V49" s="143">
        <v>6</v>
      </c>
      <c r="W49" s="143">
        <v>10</v>
      </c>
      <c r="X49" s="143">
        <v>1</v>
      </c>
      <c r="Y49" s="125"/>
      <c r="Z49" s="126">
        <f t="shared" si="9"/>
        <v>5.1034482758620694</v>
      </c>
      <c r="AA49" s="126">
        <f t="shared" si="9"/>
        <v>72.972972972972968</v>
      </c>
      <c r="AB49" s="126">
        <f t="shared" si="10"/>
        <v>0</v>
      </c>
      <c r="AC49" s="127" t="s">
        <v>67</v>
      </c>
      <c r="AD49" s="126">
        <f t="shared" si="11"/>
        <v>0</v>
      </c>
    </row>
    <row r="50" spans="1:30" s="46" customFormat="1" ht="34.5" customHeight="1">
      <c r="A50" s="104"/>
      <c r="B50" s="103" t="s">
        <v>85</v>
      </c>
      <c r="C50" s="103"/>
      <c r="D50" s="140"/>
      <c r="E50" s="143">
        <v>433</v>
      </c>
      <c r="F50" s="143">
        <v>24</v>
      </c>
      <c r="G50" s="143">
        <v>17</v>
      </c>
      <c r="H50" s="143">
        <v>4</v>
      </c>
      <c r="I50" s="143">
        <v>0</v>
      </c>
      <c r="J50" s="143">
        <v>0</v>
      </c>
      <c r="K50" s="143">
        <v>0</v>
      </c>
      <c r="L50" s="143">
        <v>0</v>
      </c>
      <c r="M50" s="143">
        <v>0</v>
      </c>
      <c r="N50" s="143">
        <v>0</v>
      </c>
      <c r="O50" s="143">
        <v>0</v>
      </c>
      <c r="P50" s="143">
        <v>0</v>
      </c>
      <c r="Q50" s="143">
        <v>2</v>
      </c>
      <c r="R50" s="143">
        <v>0</v>
      </c>
      <c r="S50" s="143">
        <v>2</v>
      </c>
      <c r="T50" s="143">
        <v>1</v>
      </c>
      <c r="U50" s="143">
        <v>2</v>
      </c>
      <c r="V50" s="143">
        <v>7</v>
      </c>
      <c r="W50" s="143">
        <v>7</v>
      </c>
      <c r="X50" s="143">
        <v>0</v>
      </c>
      <c r="Y50" s="125"/>
      <c r="Z50" s="126">
        <f t="shared" si="9"/>
        <v>5.5427251732101617</v>
      </c>
      <c r="AA50" s="126">
        <f t="shared" si="9"/>
        <v>70.833333333333343</v>
      </c>
      <c r="AB50" s="126">
        <f t="shared" si="10"/>
        <v>0</v>
      </c>
      <c r="AC50" s="127" t="s">
        <v>67</v>
      </c>
      <c r="AD50" s="126">
        <f t="shared" si="11"/>
        <v>0</v>
      </c>
    </row>
    <row r="51" spans="1:30" s="46" customFormat="1" ht="34.5" customHeight="1">
      <c r="A51" s="104"/>
      <c r="B51" s="103" t="s">
        <v>86</v>
      </c>
      <c r="C51" s="103"/>
      <c r="D51" s="140"/>
      <c r="E51" s="143">
        <v>509</v>
      </c>
      <c r="F51" s="143">
        <v>38</v>
      </c>
      <c r="G51" s="143">
        <v>32</v>
      </c>
      <c r="H51" s="143">
        <v>7</v>
      </c>
      <c r="I51" s="143">
        <v>2</v>
      </c>
      <c r="J51" s="143">
        <v>1</v>
      </c>
      <c r="K51" s="143">
        <v>0</v>
      </c>
      <c r="L51" s="143">
        <v>0</v>
      </c>
      <c r="M51" s="143">
        <v>1</v>
      </c>
      <c r="N51" s="143">
        <v>2</v>
      </c>
      <c r="O51" s="143">
        <v>0</v>
      </c>
      <c r="P51" s="143">
        <v>3</v>
      </c>
      <c r="Q51" s="143">
        <v>3</v>
      </c>
      <c r="R51" s="143">
        <v>1</v>
      </c>
      <c r="S51" s="143">
        <v>0</v>
      </c>
      <c r="T51" s="143">
        <v>3</v>
      </c>
      <c r="U51" s="143">
        <v>0</v>
      </c>
      <c r="V51" s="143">
        <v>14</v>
      </c>
      <c r="W51" s="143">
        <v>6</v>
      </c>
      <c r="X51" s="143">
        <v>0</v>
      </c>
      <c r="Y51" s="125"/>
      <c r="Z51" s="126">
        <f t="shared" si="9"/>
        <v>7.4656188605108058</v>
      </c>
      <c r="AA51" s="126">
        <f t="shared" si="9"/>
        <v>84.210526315789465</v>
      </c>
      <c r="AB51" s="126">
        <f t="shared" si="10"/>
        <v>392.92730844793709</v>
      </c>
      <c r="AC51" s="127">
        <f t="shared" ref="AC51:AC69" si="12">K51/N51*100</f>
        <v>0</v>
      </c>
      <c r="AD51" s="126">
        <f t="shared" si="11"/>
        <v>5.2631578947368416</v>
      </c>
    </row>
    <row r="52" spans="1:30" s="46" customFormat="1" ht="34.5" customHeight="1">
      <c r="A52" s="104"/>
      <c r="B52" s="103" t="s">
        <v>87</v>
      </c>
      <c r="C52" s="103"/>
      <c r="D52" s="140"/>
      <c r="E52" s="143">
        <v>581</v>
      </c>
      <c r="F52" s="143">
        <v>70</v>
      </c>
      <c r="G52" s="143">
        <v>57</v>
      </c>
      <c r="H52" s="143">
        <v>14</v>
      </c>
      <c r="I52" s="143">
        <v>1</v>
      </c>
      <c r="J52" s="143">
        <v>0</v>
      </c>
      <c r="K52" s="143">
        <v>1</v>
      </c>
      <c r="L52" s="143">
        <v>0</v>
      </c>
      <c r="M52" s="143">
        <v>0</v>
      </c>
      <c r="N52" s="143">
        <v>1</v>
      </c>
      <c r="O52" s="143">
        <v>0</v>
      </c>
      <c r="P52" s="143">
        <v>8</v>
      </c>
      <c r="Q52" s="143">
        <v>8</v>
      </c>
      <c r="R52" s="143">
        <v>0</v>
      </c>
      <c r="S52" s="143">
        <v>2</v>
      </c>
      <c r="T52" s="143">
        <v>10</v>
      </c>
      <c r="U52" s="143">
        <v>3</v>
      </c>
      <c r="V52" s="143">
        <v>13</v>
      </c>
      <c r="W52" s="143">
        <v>13</v>
      </c>
      <c r="X52" s="143">
        <v>0</v>
      </c>
      <c r="Y52" s="125"/>
      <c r="Z52" s="126">
        <f t="shared" si="9"/>
        <v>12.048192771084338</v>
      </c>
      <c r="AA52" s="126">
        <f t="shared" si="9"/>
        <v>81.428571428571431</v>
      </c>
      <c r="AB52" s="126">
        <f t="shared" si="10"/>
        <v>172.11703958691911</v>
      </c>
      <c r="AC52" s="127">
        <f>K52/N52*100</f>
        <v>100</v>
      </c>
      <c r="AD52" s="126">
        <f t="shared" si="11"/>
        <v>1.4285714285714286</v>
      </c>
    </row>
    <row r="53" spans="1:30" s="46" customFormat="1" ht="34.5" customHeight="1">
      <c r="A53" s="105" t="s">
        <v>88</v>
      </c>
      <c r="B53" s="103" t="s">
        <v>89</v>
      </c>
      <c r="C53" s="103"/>
      <c r="D53" s="140"/>
      <c r="E53" s="143">
        <v>2309</v>
      </c>
      <c r="F53" s="143">
        <v>226</v>
      </c>
      <c r="G53" s="143">
        <v>187</v>
      </c>
      <c r="H53" s="143">
        <v>35</v>
      </c>
      <c r="I53" s="143">
        <v>8</v>
      </c>
      <c r="J53" s="143">
        <v>4</v>
      </c>
      <c r="K53" s="143">
        <v>8</v>
      </c>
      <c r="L53" s="143">
        <v>0</v>
      </c>
      <c r="M53" s="143">
        <v>2</v>
      </c>
      <c r="N53" s="143">
        <v>14</v>
      </c>
      <c r="O53" s="143">
        <v>1</v>
      </c>
      <c r="P53" s="143">
        <v>31</v>
      </c>
      <c r="Q53" s="143">
        <v>8</v>
      </c>
      <c r="R53" s="143">
        <v>1</v>
      </c>
      <c r="S53" s="143">
        <v>2</v>
      </c>
      <c r="T53" s="143">
        <v>35</v>
      </c>
      <c r="U53" s="143">
        <v>9</v>
      </c>
      <c r="V53" s="143">
        <v>59</v>
      </c>
      <c r="W53" s="143">
        <v>39</v>
      </c>
      <c r="X53" s="143">
        <v>1</v>
      </c>
      <c r="Y53" s="125"/>
      <c r="Z53" s="126">
        <f t="shared" si="9"/>
        <v>9.7877869207449102</v>
      </c>
      <c r="AA53" s="126">
        <f t="shared" si="9"/>
        <v>82.743362831858406</v>
      </c>
      <c r="AB53" s="126">
        <f t="shared" si="10"/>
        <v>606.32308358596799</v>
      </c>
      <c r="AC53" s="127">
        <f t="shared" si="12"/>
        <v>57.142857142857139</v>
      </c>
      <c r="AD53" s="126">
        <f t="shared" si="11"/>
        <v>6.1946902654867255</v>
      </c>
    </row>
    <row r="54" spans="1:30" s="46" customFormat="1" ht="34.5" customHeight="1">
      <c r="A54" s="104"/>
      <c r="B54" s="103" t="s">
        <v>90</v>
      </c>
      <c r="C54" s="103"/>
      <c r="D54" s="140"/>
      <c r="E54" s="143">
        <v>2755</v>
      </c>
      <c r="F54" s="143">
        <v>340</v>
      </c>
      <c r="G54" s="143">
        <v>292</v>
      </c>
      <c r="H54" s="143">
        <v>71</v>
      </c>
      <c r="I54" s="143">
        <v>22</v>
      </c>
      <c r="J54" s="143">
        <v>5</v>
      </c>
      <c r="K54" s="143">
        <v>14</v>
      </c>
      <c r="L54" s="143">
        <v>0</v>
      </c>
      <c r="M54" s="143">
        <v>9</v>
      </c>
      <c r="N54" s="143">
        <v>28</v>
      </c>
      <c r="O54" s="143">
        <v>2</v>
      </c>
      <c r="P54" s="143">
        <v>36</v>
      </c>
      <c r="Q54" s="143">
        <v>19</v>
      </c>
      <c r="R54" s="143">
        <v>1</v>
      </c>
      <c r="S54" s="143">
        <v>2</v>
      </c>
      <c r="T54" s="143">
        <v>47</v>
      </c>
      <c r="U54" s="143">
        <v>5</v>
      </c>
      <c r="V54" s="143">
        <v>92</v>
      </c>
      <c r="W54" s="143">
        <v>48</v>
      </c>
      <c r="X54" s="143">
        <v>0</v>
      </c>
      <c r="Y54" s="125"/>
      <c r="Z54" s="126">
        <f t="shared" si="9"/>
        <v>12.341197822141561</v>
      </c>
      <c r="AA54" s="126">
        <f t="shared" si="9"/>
        <v>85.882352941176464</v>
      </c>
      <c r="AB54" s="126">
        <f t="shared" si="10"/>
        <v>1016.3339382940109</v>
      </c>
      <c r="AC54" s="127">
        <f>K54/N54*100</f>
        <v>50</v>
      </c>
      <c r="AD54" s="126">
        <f t="shared" si="11"/>
        <v>8.235294117647058</v>
      </c>
    </row>
    <row r="55" spans="1:30" s="46" customFormat="1" ht="34.5" customHeight="1">
      <c r="A55" s="104"/>
      <c r="B55" s="103" t="s">
        <v>91</v>
      </c>
      <c r="C55" s="103"/>
      <c r="D55" s="140"/>
      <c r="E55" s="143">
        <v>1493</v>
      </c>
      <c r="F55" s="143">
        <v>184</v>
      </c>
      <c r="G55" s="143">
        <v>162</v>
      </c>
      <c r="H55" s="143">
        <v>40</v>
      </c>
      <c r="I55" s="143">
        <v>12</v>
      </c>
      <c r="J55" s="143">
        <v>6</v>
      </c>
      <c r="K55" s="143">
        <v>6</v>
      </c>
      <c r="L55" s="143">
        <v>0</v>
      </c>
      <c r="M55" s="143">
        <v>7</v>
      </c>
      <c r="N55" s="143">
        <v>19</v>
      </c>
      <c r="O55" s="143">
        <v>1</v>
      </c>
      <c r="P55" s="143">
        <v>26</v>
      </c>
      <c r="Q55" s="143">
        <v>10</v>
      </c>
      <c r="R55" s="143">
        <v>0</v>
      </c>
      <c r="S55" s="143">
        <v>0</v>
      </c>
      <c r="T55" s="143">
        <v>20</v>
      </c>
      <c r="U55" s="143">
        <v>7</v>
      </c>
      <c r="V55" s="143">
        <v>50</v>
      </c>
      <c r="W55" s="143">
        <v>22</v>
      </c>
      <c r="X55" s="143">
        <v>1</v>
      </c>
      <c r="Y55" s="125"/>
      <c r="Z55" s="126">
        <f t="shared" si="9"/>
        <v>12.324179504353651</v>
      </c>
      <c r="AA55" s="126">
        <f t="shared" si="9"/>
        <v>88.043478260869563</v>
      </c>
      <c r="AB55" s="126">
        <f t="shared" si="10"/>
        <v>1272.6054922973879</v>
      </c>
      <c r="AC55" s="127">
        <f t="shared" si="12"/>
        <v>31.578947368421051</v>
      </c>
      <c r="AD55" s="126">
        <f t="shared" si="11"/>
        <v>10.326086956521738</v>
      </c>
    </row>
    <row r="56" spans="1:30" s="46" customFormat="1" ht="34.5" customHeight="1">
      <c r="A56" s="104"/>
      <c r="B56" s="103" t="s">
        <v>92</v>
      </c>
      <c r="C56" s="103"/>
      <c r="D56" s="140"/>
      <c r="E56" s="143">
        <v>1014</v>
      </c>
      <c r="F56" s="143">
        <v>135</v>
      </c>
      <c r="G56" s="143">
        <v>117</v>
      </c>
      <c r="H56" s="143">
        <v>26</v>
      </c>
      <c r="I56" s="143">
        <v>12</v>
      </c>
      <c r="J56" s="143">
        <v>3</v>
      </c>
      <c r="K56" s="143">
        <v>4</v>
      </c>
      <c r="L56" s="143">
        <v>0</v>
      </c>
      <c r="M56" s="143">
        <v>8</v>
      </c>
      <c r="N56" s="143">
        <v>15</v>
      </c>
      <c r="O56" s="143">
        <v>0</v>
      </c>
      <c r="P56" s="143">
        <v>23</v>
      </c>
      <c r="Q56" s="143">
        <v>5</v>
      </c>
      <c r="R56" s="143">
        <v>0</v>
      </c>
      <c r="S56" s="143">
        <v>0</v>
      </c>
      <c r="T56" s="143">
        <v>9</v>
      </c>
      <c r="U56" s="143">
        <v>5</v>
      </c>
      <c r="V56" s="143">
        <v>42</v>
      </c>
      <c r="W56" s="143">
        <v>18</v>
      </c>
      <c r="X56" s="143">
        <v>1</v>
      </c>
      <c r="Y56" s="125"/>
      <c r="Z56" s="126">
        <f t="shared" si="9"/>
        <v>13.313609467455622</v>
      </c>
      <c r="AA56" s="126">
        <f t="shared" si="9"/>
        <v>86.666666666666671</v>
      </c>
      <c r="AB56" s="126">
        <f t="shared" si="10"/>
        <v>1479.2899408284022</v>
      </c>
      <c r="AC56" s="127">
        <f t="shared" si="12"/>
        <v>26.666666666666668</v>
      </c>
      <c r="AD56" s="126">
        <f t="shared" si="11"/>
        <v>11.111111111111111</v>
      </c>
    </row>
    <row r="57" spans="1:30" s="46" customFormat="1" ht="34.5" customHeight="1">
      <c r="A57" s="104"/>
      <c r="B57" s="96" t="s">
        <v>93</v>
      </c>
      <c r="C57" s="98"/>
      <c r="D57" s="140"/>
      <c r="E57" s="143">
        <v>620</v>
      </c>
      <c r="F57" s="143">
        <v>98</v>
      </c>
      <c r="G57" s="143">
        <v>92</v>
      </c>
      <c r="H57" s="143">
        <v>16</v>
      </c>
      <c r="I57" s="143">
        <v>9</v>
      </c>
      <c r="J57" s="143">
        <v>4</v>
      </c>
      <c r="K57" s="143">
        <v>6</v>
      </c>
      <c r="L57" s="143">
        <v>0</v>
      </c>
      <c r="M57" s="143">
        <v>2</v>
      </c>
      <c r="N57" s="143">
        <v>12</v>
      </c>
      <c r="O57" s="143">
        <v>1</v>
      </c>
      <c r="P57" s="143">
        <v>14</v>
      </c>
      <c r="Q57" s="143">
        <v>3</v>
      </c>
      <c r="R57" s="143">
        <v>0</v>
      </c>
      <c r="S57" s="143">
        <v>0</v>
      </c>
      <c r="T57" s="143">
        <v>10</v>
      </c>
      <c r="U57" s="143">
        <v>1</v>
      </c>
      <c r="V57" s="143">
        <v>34</v>
      </c>
      <c r="W57" s="143">
        <v>6</v>
      </c>
      <c r="X57" s="143">
        <v>2</v>
      </c>
      <c r="Y57" s="125"/>
      <c r="Z57" s="126">
        <f t="shared" si="9"/>
        <v>15.806451612903224</v>
      </c>
      <c r="AA57" s="126">
        <f t="shared" si="9"/>
        <v>93.877551020408163</v>
      </c>
      <c r="AB57" s="126">
        <f t="shared" si="10"/>
        <v>1935.483870967742</v>
      </c>
      <c r="AC57" s="127">
        <f t="shared" si="12"/>
        <v>50</v>
      </c>
      <c r="AD57" s="126">
        <f t="shared" si="11"/>
        <v>12.244897959183673</v>
      </c>
    </row>
    <row r="58" spans="1:30" s="46" customFormat="1" ht="34.5" customHeight="1" thickBot="1">
      <c r="A58" s="106"/>
      <c r="B58" s="107" t="s">
        <v>94</v>
      </c>
      <c r="C58" s="108"/>
      <c r="D58" s="144"/>
      <c r="E58" s="145">
        <v>10439</v>
      </c>
      <c r="F58" s="145">
        <v>1152</v>
      </c>
      <c r="G58" s="145">
        <v>983</v>
      </c>
      <c r="H58" s="145">
        <v>227</v>
      </c>
      <c r="I58" s="145">
        <v>66</v>
      </c>
      <c r="J58" s="145">
        <v>23</v>
      </c>
      <c r="K58" s="145">
        <v>39</v>
      </c>
      <c r="L58" s="145">
        <v>0</v>
      </c>
      <c r="M58" s="145">
        <v>29</v>
      </c>
      <c r="N58" s="145">
        <v>91</v>
      </c>
      <c r="O58" s="145">
        <v>5</v>
      </c>
      <c r="P58" s="145">
        <v>143</v>
      </c>
      <c r="Q58" s="145">
        <v>58</v>
      </c>
      <c r="R58" s="145">
        <v>4</v>
      </c>
      <c r="S58" s="145">
        <v>8</v>
      </c>
      <c r="T58" s="145">
        <v>139</v>
      </c>
      <c r="U58" s="145">
        <v>33</v>
      </c>
      <c r="V58" s="145">
        <v>317</v>
      </c>
      <c r="W58" s="145">
        <v>169</v>
      </c>
      <c r="X58" s="145">
        <v>6</v>
      </c>
      <c r="Y58" s="146"/>
      <c r="Z58" s="134">
        <f t="shared" si="9"/>
        <v>11.03553980266309</v>
      </c>
      <c r="AA58" s="134">
        <f t="shared" si="9"/>
        <v>85.329861111111114</v>
      </c>
      <c r="AB58" s="134">
        <f t="shared" si="10"/>
        <v>871.73100871731015</v>
      </c>
      <c r="AC58" s="135">
        <f t="shared" si="12"/>
        <v>42.857142857142854</v>
      </c>
      <c r="AD58" s="134">
        <f t="shared" si="11"/>
        <v>7.8993055555555554</v>
      </c>
    </row>
    <row r="59" spans="1:30" s="46" customFormat="1" ht="34.5" customHeight="1" thickTop="1">
      <c r="A59" s="104"/>
      <c r="B59" s="109" t="s">
        <v>83</v>
      </c>
      <c r="C59" s="109"/>
      <c r="D59" s="147"/>
      <c r="E59" s="148">
        <v>1801</v>
      </c>
      <c r="F59" s="148">
        <v>96</v>
      </c>
      <c r="G59" s="148">
        <v>90</v>
      </c>
      <c r="H59" s="148">
        <v>22</v>
      </c>
      <c r="I59" s="148">
        <v>0</v>
      </c>
      <c r="J59" s="148">
        <v>0</v>
      </c>
      <c r="K59" s="148">
        <v>0</v>
      </c>
      <c r="L59" s="148">
        <v>0</v>
      </c>
      <c r="M59" s="148">
        <v>0</v>
      </c>
      <c r="N59" s="148">
        <v>0</v>
      </c>
      <c r="O59" s="148">
        <v>0</v>
      </c>
      <c r="P59" s="148">
        <v>48</v>
      </c>
      <c r="Q59" s="148">
        <v>1</v>
      </c>
      <c r="R59" s="148">
        <v>0</v>
      </c>
      <c r="S59" s="148">
        <v>0</v>
      </c>
      <c r="T59" s="148">
        <v>4</v>
      </c>
      <c r="U59" s="148">
        <v>2</v>
      </c>
      <c r="V59" s="148">
        <v>16</v>
      </c>
      <c r="W59" s="148">
        <v>6</v>
      </c>
      <c r="X59" s="148">
        <v>0</v>
      </c>
      <c r="Y59" s="149"/>
      <c r="Z59" s="138">
        <f t="shared" si="9"/>
        <v>5.3303720155469181</v>
      </c>
      <c r="AA59" s="138">
        <f t="shared" si="9"/>
        <v>93.75</v>
      </c>
      <c r="AB59" s="138">
        <f t="shared" si="10"/>
        <v>0</v>
      </c>
      <c r="AC59" s="139" t="s">
        <v>82</v>
      </c>
      <c r="AD59" s="138">
        <f t="shared" si="11"/>
        <v>0</v>
      </c>
    </row>
    <row r="60" spans="1:30" s="46" customFormat="1" ht="34.5" customHeight="1">
      <c r="A60" s="104"/>
      <c r="B60" s="103" t="s">
        <v>85</v>
      </c>
      <c r="C60" s="103"/>
      <c r="D60" s="140"/>
      <c r="E60" s="143">
        <v>902</v>
      </c>
      <c r="F60" s="143">
        <v>55</v>
      </c>
      <c r="G60" s="143">
        <v>50</v>
      </c>
      <c r="H60" s="143">
        <v>13</v>
      </c>
      <c r="I60" s="143">
        <v>2</v>
      </c>
      <c r="J60" s="143">
        <v>1</v>
      </c>
      <c r="K60" s="143">
        <v>1</v>
      </c>
      <c r="L60" s="143">
        <v>0</v>
      </c>
      <c r="M60" s="143">
        <v>0</v>
      </c>
      <c r="N60" s="143">
        <v>2</v>
      </c>
      <c r="O60" s="143">
        <v>0</v>
      </c>
      <c r="P60" s="143">
        <v>19</v>
      </c>
      <c r="Q60" s="143">
        <v>4</v>
      </c>
      <c r="R60" s="143">
        <v>0</v>
      </c>
      <c r="S60" s="143">
        <v>0</v>
      </c>
      <c r="T60" s="143">
        <v>0</v>
      </c>
      <c r="U60" s="143">
        <v>1</v>
      </c>
      <c r="V60" s="143">
        <v>13</v>
      </c>
      <c r="W60" s="143">
        <v>5</v>
      </c>
      <c r="X60" s="143">
        <v>0</v>
      </c>
      <c r="Y60" s="125"/>
      <c r="Z60" s="126">
        <f t="shared" si="9"/>
        <v>6.0975609756097562</v>
      </c>
      <c r="AA60" s="126">
        <f t="shared" si="9"/>
        <v>90.909090909090907</v>
      </c>
      <c r="AB60" s="126">
        <f t="shared" si="10"/>
        <v>221.72949002217294</v>
      </c>
      <c r="AC60" s="127">
        <f t="shared" si="12"/>
        <v>50</v>
      </c>
      <c r="AD60" s="126">
        <f t="shared" si="11"/>
        <v>3.6363636363636362</v>
      </c>
    </row>
    <row r="61" spans="1:30" s="46" customFormat="1" ht="34.5" customHeight="1">
      <c r="A61" s="104"/>
      <c r="B61" s="103" t="s">
        <v>86</v>
      </c>
      <c r="C61" s="103"/>
      <c r="D61" s="140"/>
      <c r="E61" s="143">
        <v>1087</v>
      </c>
      <c r="F61" s="143">
        <v>73</v>
      </c>
      <c r="G61" s="143">
        <v>68</v>
      </c>
      <c r="H61" s="143">
        <v>11</v>
      </c>
      <c r="I61" s="143">
        <v>3</v>
      </c>
      <c r="J61" s="143">
        <v>0</v>
      </c>
      <c r="K61" s="143">
        <v>2</v>
      </c>
      <c r="L61" s="143">
        <v>0</v>
      </c>
      <c r="M61" s="143">
        <v>1</v>
      </c>
      <c r="N61" s="143">
        <v>3</v>
      </c>
      <c r="O61" s="143">
        <v>0</v>
      </c>
      <c r="P61" s="143">
        <v>28</v>
      </c>
      <c r="Q61" s="143">
        <v>4</v>
      </c>
      <c r="R61" s="143">
        <v>1</v>
      </c>
      <c r="S61" s="143">
        <v>0</v>
      </c>
      <c r="T61" s="143">
        <v>1</v>
      </c>
      <c r="U61" s="143">
        <v>2</v>
      </c>
      <c r="V61" s="143">
        <v>19</v>
      </c>
      <c r="W61" s="143">
        <v>5</v>
      </c>
      <c r="X61" s="143">
        <v>0</v>
      </c>
      <c r="Y61" s="125"/>
      <c r="Z61" s="126">
        <f t="shared" si="9"/>
        <v>6.7157313707451705</v>
      </c>
      <c r="AA61" s="126">
        <f t="shared" si="9"/>
        <v>93.150684931506845</v>
      </c>
      <c r="AB61" s="126">
        <f t="shared" si="10"/>
        <v>275.98896044158238</v>
      </c>
      <c r="AC61" s="127">
        <f t="shared" si="12"/>
        <v>66.666666666666657</v>
      </c>
      <c r="AD61" s="126">
        <f t="shared" si="11"/>
        <v>4.10958904109589</v>
      </c>
    </row>
    <row r="62" spans="1:30" s="46" customFormat="1" ht="34.5" customHeight="1">
      <c r="A62" s="104"/>
      <c r="B62" s="103" t="s">
        <v>87</v>
      </c>
      <c r="C62" s="103"/>
      <c r="D62" s="140"/>
      <c r="E62" s="143">
        <v>1279</v>
      </c>
      <c r="F62" s="143">
        <v>87</v>
      </c>
      <c r="G62" s="143">
        <v>77</v>
      </c>
      <c r="H62" s="143">
        <v>21</v>
      </c>
      <c r="I62" s="143">
        <v>1</v>
      </c>
      <c r="J62" s="143">
        <v>1</v>
      </c>
      <c r="K62" s="143">
        <v>1</v>
      </c>
      <c r="L62" s="143">
        <v>0</v>
      </c>
      <c r="M62" s="143">
        <v>1</v>
      </c>
      <c r="N62" s="143">
        <v>3</v>
      </c>
      <c r="O62" s="143">
        <v>0</v>
      </c>
      <c r="P62" s="143">
        <v>21</v>
      </c>
      <c r="Q62" s="143">
        <v>3</v>
      </c>
      <c r="R62" s="143">
        <v>1</v>
      </c>
      <c r="S62" s="143">
        <v>0</v>
      </c>
      <c r="T62" s="143">
        <v>4</v>
      </c>
      <c r="U62" s="143">
        <v>6</v>
      </c>
      <c r="V62" s="143">
        <v>21</v>
      </c>
      <c r="W62" s="143">
        <v>10</v>
      </c>
      <c r="X62" s="143">
        <v>1</v>
      </c>
      <c r="Y62" s="125"/>
      <c r="Z62" s="126">
        <f t="shared" si="9"/>
        <v>6.8021892103205621</v>
      </c>
      <c r="AA62" s="126">
        <f t="shared" si="9"/>
        <v>88.505747126436788</v>
      </c>
      <c r="AB62" s="126">
        <f t="shared" si="10"/>
        <v>234.55824863174357</v>
      </c>
      <c r="AC62" s="127">
        <f t="shared" si="12"/>
        <v>33.333333333333329</v>
      </c>
      <c r="AD62" s="126">
        <f t="shared" si="11"/>
        <v>3.4482758620689653</v>
      </c>
    </row>
    <row r="63" spans="1:30" s="46" customFormat="1" ht="34.5" customHeight="1">
      <c r="A63" s="105" t="s">
        <v>95</v>
      </c>
      <c r="B63" s="103" t="s">
        <v>89</v>
      </c>
      <c r="C63" s="103"/>
      <c r="D63" s="140"/>
      <c r="E63" s="143">
        <v>2911</v>
      </c>
      <c r="F63" s="143">
        <v>206</v>
      </c>
      <c r="G63" s="143">
        <v>191</v>
      </c>
      <c r="H63" s="143">
        <v>53</v>
      </c>
      <c r="I63" s="143">
        <v>2</v>
      </c>
      <c r="J63" s="143">
        <v>0</v>
      </c>
      <c r="K63" s="143">
        <v>2</v>
      </c>
      <c r="L63" s="143">
        <v>0</v>
      </c>
      <c r="M63" s="143">
        <v>1</v>
      </c>
      <c r="N63" s="143">
        <v>3</v>
      </c>
      <c r="O63" s="143">
        <v>0</v>
      </c>
      <c r="P63" s="143">
        <v>48</v>
      </c>
      <c r="Q63" s="143">
        <v>8</v>
      </c>
      <c r="R63" s="143">
        <v>1</v>
      </c>
      <c r="S63" s="143">
        <v>2</v>
      </c>
      <c r="T63" s="143">
        <v>20</v>
      </c>
      <c r="U63" s="143">
        <v>9</v>
      </c>
      <c r="V63" s="143">
        <v>54</v>
      </c>
      <c r="W63" s="143">
        <v>15</v>
      </c>
      <c r="X63" s="143">
        <v>0</v>
      </c>
      <c r="Y63" s="125"/>
      <c r="Z63" s="126">
        <f t="shared" si="9"/>
        <v>7.0766059773273788</v>
      </c>
      <c r="AA63" s="126">
        <f t="shared" si="9"/>
        <v>92.71844660194175</v>
      </c>
      <c r="AB63" s="126">
        <f t="shared" si="10"/>
        <v>103.05736860185503</v>
      </c>
      <c r="AC63" s="127">
        <f t="shared" si="12"/>
        <v>66.666666666666657</v>
      </c>
      <c r="AD63" s="126">
        <f t="shared" si="11"/>
        <v>1.4563106796116505</v>
      </c>
    </row>
    <row r="64" spans="1:30" s="46" customFormat="1" ht="34.5" customHeight="1">
      <c r="A64" s="104"/>
      <c r="B64" s="103" t="s">
        <v>90</v>
      </c>
      <c r="C64" s="103"/>
      <c r="D64" s="140"/>
      <c r="E64" s="143">
        <v>2353</v>
      </c>
      <c r="F64" s="143">
        <v>182</v>
      </c>
      <c r="G64" s="143">
        <v>167</v>
      </c>
      <c r="H64" s="143">
        <v>38</v>
      </c>
      <c r="I64" s="143">
        <v>6</v>
      </c>
      <c r="J64" s="143">
        <v>1</v>
      </c>
      <c r="K64" s="143">
        <v>2</v>
      </c>
      <c r="L64" s="143">
        <v>0</v>
      </c>
      <c r="M64" s="143">
        <v>4</v>
      </c>
      <c r="N64" s="143">
        <v>7</v>
      </c>
      <c r="O64" s="143">
        <v>1</v>
      </c>
      <c r="P64" s="143">
        <v>48</v>
      </c>
      <c r="Q64" s="143">
        <v>11</v>
      </c>
      <c r="R64" s="143">
        <v>1</v>
      </c>
      <c r="S64" s="143">
        <v>0</v>
      </c>
      <c r="T64" s="143">
        <v>10</v>
      </c>
      <c r="U64" s="143">
        <v>8</v>
      </c>
      <c r="V64" s="143">
        <v>49</v>
      </c>
      <c r="W64" s="143">
        <v>15</v>
      </c>
      <c r="X64" s="143">
        <v>0</v>
      </c>
      <c r="Y64" s="125"/>
      <c r="Z64" s="126">
        <f t="shared" si="9"/>
        <v>7.7348066298342539</v>
      </c>
      <c r="AA64" s="126">
        <f t="shared" si="9"/>
        <v>91.758241758241752</v>
      </c>
      <c r="AB64" s="126">
        <f t="shared" si="10"/>
        <v>297.49256268593285</v>
      </c>
      <c r="AC64" s="127">
        <f t="shared" si="12"/>
        <v>28.571428571428569</v>
      </c>
      <c r="AD64" s="126">
        <f t="shared" si="11"/>
        <v>3.8461538461538463</v>
      </c>
    </row>
    <row r="65" spans="1:30" s="46" customFormat="1" ht="34.5" customHeight="1">
      <c r="A65" s="104"/>
      <c r="B65" s="103" t="s">
        <v>91</v>
      </c>
      <c r="C65" s="103"/>
      <c r="D65" s="140"/>
      <c r="E65" s="143">
        <v>1521</v>
      </c>
      <c r="F65" s="143">
        <v>133</v>
      </c>
      <c r="G65" s="143">
        <v>120</v>
      </c>
      <c r="H65" s="143">
        <v>34</v>
      </c>
      <c r="I65" s="143">
        <v>8</v>
      </c>
      <c r="J65" s="143">
        <v>2</v>
      </c>
      <c r="K65" s="143">
        <v>7</v>
      </c>
      <c r="L65" s="143">
        <v>0</v>
      </c>
      <c r="M65" s="143">
        <v>2</v>
      </c>
      <c r="N65" s="143">
        <v>11</v>
      </c>
      <c r="O65" s="143">
        <v>0</v>
      </c>
      <c r="P65" s="143">
        <v>33</v>
      </c>
      <c r="Q65" s="143">
        <v>4</v>
      </c>
      <c r="R65" s="143">
        <v>1</v>
      </c>
      <c r="S65" s="143">
        <v>0</v>
      </c>
      <c r="T65" s="143">
        <v>2</v>
      </c>
      <c r="U65" s="143">
        <v>1</v>
      </c>
      <c r="V65" s="143">
        <v>38</v>
      </c>
      <c r="W65" s="143">
        <v>13</v>
      </c>
      <c r="X65" s="143">
        <v>0</v>
      </c>
      <c r="Y65" s="125"/>
      <c r="Z65" s="126">
        <f t="shared" si="9"/>
        <v>8.7442472057856673</v>
      </c>
      <c r="AA65" s="126">
        <f t="shared" si="9"/>
        <v>90.225563909774436</v>
      </c>
      <c r="AB65" s="126">
        <f t="shared" si="10"/>
        <v>723.20841551610783</v>
      </c>
      <c r="AC65" s="127">
        <f t="shared" si="12"/>
        <v>63.636363636363633</v>
      </c>
      <c r="AD65" s="126">
        <f t="shared" si="11"/>
        <v>8.2706766917293226</v>
      </c>
    </row>
    <row r="66" spans="1:30" s="46" customFormat="1" ht="34.5" customHeight="1">
      <c r="A66" s="104"/>
      <c r="B66" s="103" t="s">
        <v>92</v>
      </c>
      <c r="C66" s="103"/>
      <c r="D66" s="140"/>
      <c r="E66" s="143">
        <v>1082</v>
      </c>
      <c r="F66" s="143">
        <v>86</v>
      </c>
      <c r="G66" s="143">
        <v>78</v>
      </c>
      <c r="H66" s="143">
        <v>16</v>
      </c>
      <c r="I66" s="143">
        <v>2</v>
      </c>
      <c r="J66" s="143">
        <v>2</v>
      </c>
      <c r="K66" s="143">
        <v>2</v>
      </c>
      <c r="L66" s="143">
        <v>0</v>
      </c>
      <c r="M66" s="143">
        <v>2</v>
      </c>
      <c r="N66" s="143">
        <v>6</v>
      </c>
      <c r="O66" s="143">
        <v>0</v>
      </c>
      <c r="P66" s="143">
        <v>21</v>
      </c>
      <c r="Q66" s="143">
        <v>4</v>
      </c>
      <c r="R66" s="143">
        <v>0</v>
      </c>
      <c r="S66" s="143">
        <v>0</v>
      </c>
      <c r="T66" s="143">
        <v>1</v>
      </c>
      <c r="U66" s="143">
        <v>1</v>
      </c>
      <c r="V66" s="143">
        <v>30</v>
      </c>
      <c r="W66" s="143">
        <v>8</v>
      </c>
      <c r="X66" s="143">
        <v>1</v>
      </c>
      <c r="Y66" s="125"/>
      <c r="Z66" s="126">
        <f t="shared" si="9"/>
        <v>7.9482439926062849</v>
      </c>
      <c r="AA66" s="126">
        <f t="shared" si="9"/>
        <v>90.697674418604649</v>
      </c>
      <c r="AB66" s="126">
        <f t="shared" si="10"/>
        <v>554.52865064695004</v>
      </c>
      <c r="AC66" s="127">
        <f t="shared" si="12"/>
        <v>33.333333333333329</v>
      </c>
      <c r="AD66" s="126">
        <f t="shared" si="11"/>
        <v>6.9767441860465116</v>
      </c>
    </row>
    <row r="67" spans="1:30" s="46" customFormat="1" ht="34.5" customHeight="1">
      <c r="A67" s="104"/>
      <c r="B67" s="96" t="s">
        <v>93</v>
      </c>
      <c r="C67" s="98"/>
      <c r="D67" s="140"/>
      <c r="E67" s="143">
        <v>795</v>
      </c>
      <c r="F67" s="143">
        <v>76</v>
      </c>
      <c r="G67" s="143">
        <v>71</v>
      </c>
      <c r="H67" s="143">
        <v>27</v>
      </c>
      <c r="I67" s="143">
        <v>6</v>
      </c>
      <c r="J67" s="143">
        <v>3</v>
      </c>
      <c r="K67" s="143">
        <v>3</v>
      </c>
      <c r="L67" s="143">
        <v>0</v>
      </c>
      <c r="M67" s="143">
        <v>0</v>
      </c>
      <c r="N67" s="143">
        <v>6</v>
      </c>
      <c r="O67" s="143">
        <v>0</v>
      </c>
      <c r="P67" s="143">
        <v>16</v>
      </c>
      <c r="Q67" s="143">
        <v>2</v>
      </c>
      <c r="R67" s="143">
        <v>0</v>
      </c>
      <c r="S67" s="143">
        <v>0</v>
      </c>
      <c r="T67" s="143">
        <v>1</v>
      </c>
      <c r="U67" s="143">
        <v>0</v>
      </c>
      <c r="V67" s="143">
        <v>21</v>
      </c>
      <c r="W67" s="143">
        <v>5</v>
      </c>
      <c r="X67" s="143">
        <v>0</v>
      </c>
      <c r="Y67" s="125"/>
      <c r="Z67" s="126">
        <f t="shared" si="9"/>
        <v>9.5597484276729574</v>
      </c>
      <c r="AA67" s="126">
        <f t="shared" si="9"/>
        <v>93.421052631578945</v>
      </c>
      <c r="AB67" s="126">
        <f t="shared" si="10"/>
        <v>754.71698113207549</v>
      </c>
      <c r="AC67" s="127">
        <f t="shared" si="12"/>
        <v>50</v>
      </c>
      <c r="AD67" s="126">
        <f t="shared" si="11"/>
        <v>7.8947368421052628</v>
      </c>
    </row>
    <row r="68" spans="1:30" s="46" customFormat="1" ht="34.5" customHeight="1" thickBot="1">
      <c r="A68" s="106"/>
      <c r="B68" s="107" t="s">
        <v>94</v>
      </c>
      <c r="C68" s="108"/>
      <c r="D68" s="144"/>
      <c r="E68" s="145">
        <v>13731</v>
      </c>
      <c r="F68" s="145">
        <v>994</v>
      </c>
      <c r="G68" s="145">
        <v>912</v>
      </c>
      <c r="H68" s="145">
        <v>235</v>
      </c>
      <c r="I68" s="145">
        <v>30</v>
      </c>
      <c r="J68" s="145">
        <v>10</v>
      </c>
      <c r="K68" s="145">
        <v>20</v>
      </c>
      <c r="L68" s="145">
        <v>0</v>
      </c>
      <c r="M68" s="145">
        <v>11</v>
      </c>
      <c r="N68" s="145">
        <v>41</v>
      </c>
      <c r="O68" s="145">
        <v>1</v>
      </c>
      <c r="P68" s="145">
        <v>282</v>
      </c>
      <c r="Q68" s="145">
        <v>41</v>
      </c>
      <c r="R68" s="145">
        <v>5</v>
      </c>
      <c r="S68" s="145">
        <v>2</v>
      </c>
      <c r="T68" s="145">
        <v>43</v>
      </c>
      <c r="U68" s="145">
        <v>30</v>
      </c>
      <c r="V68" s="145">
        <v>261</v>
      </c>
      <c r="W68" s="145">
        <v>82</v>
      </c>
      <c r="X68" s="145">
        <v>2</v>
      </c>
      <c r="Y68" s="146"/>
      <c r="Z68" s="134">
        <f t="shared" si="9"/>
        <v>7.239094020828782</v>
      </c>
      <c r="AA68" s="134">
        <f t="shared" si="9"/>
        <v>91.75050301810866</v>
      </c>
      <c r="AB68" s="134">
        <f t="shared" si="10"/>
        <v>298.59442138227365</v>
      </c>
      <c r="AC68" s="135">
        <f t="shared" si="12"/>
        <v>48.780487804878049</v>
      </c>
      <c r="AD68" s="134">
        <f t="shared" si="11"/>
        <v>4.1247484909456738</v>
      </c>
    </row>
    <row r="69" spans="1:30" s="46" customFormat="1" ht="34.5" customHeight="1" thickTop="1">
      <c r="A69" s="99"/>
      <c r="B69" s="100" t="s">
        <v>81</v>
      </c>
      <c r="C69" s="101"/>
      <c r="D69" s="150"/>
      <c r="E69" s="148">
        <v>24170</v>
      </c>
      <c r="F69" s="148">
        <v>2146</v>
      </c>
      <c r="G69" s="148">
        <v>1895</v>
      </c>
      <c r="H69" s="148">
        <v>462</v>
      </c>
      <c r="I69" s="148">
        <v>96</v>
      </c>
      <c r="J69" s="148">
        <v>33</v>
      </c>
      <c r="K69" s="148">
        <v>59</v>
      </c>
      <c r="L69" s="148">
        <v>0</v>
      </c>
      <c r="M69" s="148">
        <v>40</v>
      </c>
      <c r="N69" s="148">
        <v>132</v>
      </c>
      <c r="O69" s="148">
        <v>6</v>
      </c>
      <c r="P69" s="148">
        <v>425</v>
      </c>
      <c r="Q69" s="148">
        <v>99</v>
      </c>
      <c r="R69" s="148">
        <v>9</v>
      </c>
      <c r="S69" s="148">
        <v>10</v>
      </c>
      <c r="T69" s="148">
        <v>182</v>
      </c>
      <c r="U69" s="148">
        <v>63</v>
      </c>
      <c r="V69" s="148">
        <v>578</v>
      </c>
      <c r="W69" s="148">
        <v>251</v>
      </c>
      <c r="X69" s="148">
        <v>8</v>
      </c>
      <c r="Y69" s="149"/>
      <c r="Z69" s="138">
        <f>F69/E69*100</f>
        <v>8.878775341332231</v>
      </c>
      <c r="AA69" s="138">
        <f>G69/F69*100</f>
        <v>88.303821062441756</v>
      </c>
      <c r="AB69" s="138">
        <f>N69/E69*100000</f>
        <v>546.13156805957794</v>
      </c>
      <c r="AC69" s="139">
        <f t="shared" si="12"/>
        <v>44.696969696969695</v>
      </c>
      <c r="AD69" s="138">
        <f t="shared" si="11"/>
        <v>6.1509785647716679</v>
      </c>
    </row>
    <row r="70" spans="1:30" s="58" customFormat="1" ht="30" customHeight="1">
      <c r="A70" s="111"/>
      <c r="B70" s="111"/>
      <c r="C70" s="111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48"/>
      <c r="AA70" s="56"/>
      <c r="AB70" s="56"/>
      <c r="AC70" s="57"/>
      <c r="AD70" s="56"/>
    </row>
    <row r="71" spans="1:30" s="116" customFormat="1" ht="30" customHeight="1">
      <c r="E71" s="121" t="s">
        <v>120</v>
      </c>
      <c r="Z71" s="122"/>
    </row>
    <row r="72" spans="1:30" s="77" customFormat="1" ht="30" customHeight="1">
      <c r="A72" s="94" t="s">
        <v>118</v>
      </c>
      <c r="B72" s="94"/>
      <c r="C72" s="95"/>
      <c r="D72" s="88"/>
      <c r="E72" s="89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90"/>
      <c r="Z72" s="90"/>
      <c r="AA72" s="164" t="s">
        <v>115</v>
      </c>
      <c r="AB72" s="164"/>
      <c r="AC72" s="164"/>
      <c r="AD72" s="164"/>
    </row>
    <row r="73" spans="1:30" s="92" customFormat="1" ht="30" customHeight="1">
      <c r="A73" s="219" t="s">
        <v>0</v>
      </c>
      <c r="B73" s="220"/>
      <c r="C73" s="221"/>
      <c r="D73" s="207" t="s">
        <v>1</v>
      </c>
      <c r="E73" s="216" t="s">
        <v>109</v>
      </c>
      <c r="F73" s="216" t="s">
        <v>2</v>
      </c>
      <c r="G73" s="216" t="s">
        <v>3</v>
      </c>
      <c r="H73" s="234" t="s">
        <v>4</v>
      </c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6"/>
      <c r="W73" s="207" t="s">
        <v>5</v>
      </c>
      <c r="X73" s="207" t="s">
        <v>6</v>
      </c>
      <c r="Y73" s="231" t="s">
        <v>7</v>
      </c>
      <c r="Z73" s="231" t="s">
        <v>8</v>
      </c>
      <c r="AA73" s="231" t="s">
        <v>9</v>
      </c>
      <c r="AB73" s="231" t="s">
        <v>10</v>
      </c>
      <c r="AC73" s="231" t="s">
        <v>11</v>
      </c>
      <c r="AD73" s="231" t="s">
        <v>12</v>
      </c>
    </row>
    <row r="74" spans="1:30" s="92" customFormat="1" ht="30" customHeight="1">
      <c r="A74" s="222"/>
      <c r="B74" s="223"/>
      <c r="C74" s="224"/>
      <c r="D74" s="208"/>
      <c r="E74" s="217"/>
      <c r="F74" s="217"/>
      <c r="G74" s="217"/>
      <c r="H74" s="207" t="s">
        <v>13</v>
      </c>
      <c r="I74" s="210" t="s">
        <v>14</v>
      </c>
      <c r="J74" s="211"/>
      <c r="K74" s="211"/>
      <c r="L74" s="211"/>
      <c r="M74" s="211"/>
      <c r="N74" s="212"/>
      <c r="O74" s="216" t="s">
        <v>15</v>
      </c>
      <c r="P74" s="216" t="s">
        <v>16</v>
      </c>
      <c r="Q74" s="216" t="s">
        <v>17</v>
      </c>
      <c r="R74" s="216" t="s">
        <v>18</v>
      </c>
      <c r="S74" s="216" t="s">
        <v>19</v>
      </c>
      <c r="T74" s="216" t="s">
        <v>20</v>
      </c>
      <c r="U74" s="216" t="s">
        <v>21</v>
      </c>
      <c r="V74" s="216" t="s">
        <v>22</v>
      </c>
      <c r="W74" s="208"/>
      <c r="X74" s="208"/>
      <c r="Y74" s="232"/>
      <c r="Z74" s="232"/>
      <c r="AA74" s="232"/>
      <c r="AB74" s="232"/>
      <c r="AC74" s="232"/>
      <c r="AD74" s="232"/>
    </row>
    <row r="75" spans="1:30" s="92" customFormat="1" ht="30" customHeight="1">
      <c r="A75" s="222"/>
      <c r="B75" s="223"/>
      <c r="C75" s="224"/>
      <c r="D75" s="208"/>
      <c r="E75" s="217"/>
      <c r="F75" s="217"/>
      <c r="G75" s="217"/>
      <c r="H75" s="208"/>
      <c r="I75" s="213"/>
      <c r="J75" s="214"/>
      <c r="K75" s="214"/>
      <c r="L75" s="214"/>
      <c r="M75" s="214"/>
      <c r="N75" s="215"/>
      <c r="O75" s="217"/>
      <c r="P75" s="217"/>
      <c r="Q75" s="217"/>
      <c r="R75" s="217"/>
      <c r="S75" s="217"/>
      <c r="T75" s="217"/>
      <c r="U75" s="217"/>
      <c r="V75" s="217"/>
      <c r="W75" s="208"/>
      <c r="X75" s="208"/>
      <c r="Y75" s="232"/>
      <c r="Z75" s="232"/>
      <c r="AA75" s="232"/>
      <c r="AB75" s="232"/>
      <c r="AC75" s="232"/>
      <c r="AD75" s="232"/>
    </row>
    <row r="76" spans="1:30" s="92" customFormat="1" ht="30" customHeight="1">
      <c r="A76" s="222"/>
      <c r="B76" s="223"/>
      <c r="C76" s="224"/>
      <c r="D76" s="208"/>
      <c r="E76" s="217"/>
      <c r="F76" s="217"/>
      <c r="G76" s="217"/>
      <c r="H76" s="208"/>
      <c r="I76" s="228" t="s">
        <v>23</v>
      </c>
      <c r="J76" s="228" t="s">
        <v>24</v>
      </c>
      <c r="K76" s="237" t="s">
        <v>25</v>
      </c>
      <c r="L76" s="93"/>
      <c r="M76" s="240" t="s">
        <v>26</v>
      </c>
      <c r="N76" s="243" t="s">
        <v>27</v>
      </c>
      <c r="O76" s="217"/>
      <c r="P76" s="217"/>
      <c r="Q76" s="217"/>
      <c r="R76" s="217"/>
      <c r="S76" s="217"/>
      <c r="T76" s="217"/>
      <c r="U76" s="217"/>
      <c r="V76" s="217"/>
      <c r="W76" s="208"/>
      <c r="X76" s="208"/>
      <c r="Y76" s="232"/>
      <c r="Z76" s="232"/>
      <c r="AA76" s="232"/>
      <c r="AB76" s="232"/>
      <c r="AC76" s="232"/>
      <c r="AD76" s="232"/>
    </row>
    <row r="77" spans="1:30" s="92" customFormat="1" ht="30" customHeight="1">
      <c r="A77" s="222"/>
      <c r="B77" s="223"/>
      <c r="C77" s="224"/>
      <c r="D77" s="208"/>
      <c r="E77" s="217"/>
      <c r="F77" s="217"/>
      <c r="G77" s="217"/>
      <c r="H77" s="208"/>
      <c r="I77" s="229"/>
      <c r="J77" s="229"/>
      <c r="K77" s="238"/>
      <c r="L77" s="246" t="s">
        <v>28</v>
      </c>
      <c r="M77" s="241"/>
      <c r="N77" s="244"/>
      <c r="O77" s="217"/>
      <c r="P77" s="217"/>
      <c r="Q77" s="217"/>
      <c r="R77" s="217"/>
      <c r="S77" s="217"/>
      <c r="T77" s="217"/>
      <c r="U77" s="217"/>
      <c r="V77" s="217"/>
      <c r="W77" s="208"/>
      <c r="X77" s="208"/>
      <c r="Y77" s="232"/>
      <c r="Z77" s="232"/>
      <c r="AA77" s="232"/>
      <c r="AB77" s="232"/>
      <c r="AC77" s="232"/>
      <c r="AD77" s="232"/>
    </row>
    <row r="78" spans="1:30" s="92" customFormat="1" ht="53.25" customHeight="1">
      <c r="A78" s="225"/>
      <c r="B78" s="226"/>
      <c r="C78" s="227"/>
      <c r="D78" s="209"/>
      <c r="E78" s="218"/>
      <c r="F78" s="218"/>
      <c r="G78" s="218"/>
      <c r="H78" s="209"/>
      <c r="I78" s="230"/>
      <c r="J78" s="230"/>
      <c r="K78" s="239"/>
      <c r="L78" s="247"/>
      <c r="M78" s="242"/>
      <c r="N78" s="245"/>
      <c r="O78" s="218"/>
      <c r="P78" s="218"/>
      <c r="Q78" s="218"/>
      <c r="R78" s="218"/>
      <c r="S78" s="218"/>
      <c r="T78" s="218"/>
      <c r="U78" s="218"/>
      <c r="V78" s="218"/>
      <c r="W78" s="209"/>
      <c r="X78" s="209"/>
      <c r="Y78" s="233"/>
      <c r="Z78" s="233"/>
      <c r="AA78" s="233"/>
      <c r="AB78" s="233"/>
      <c r="AC78" s="233"/>
      <c r="AD78" s="233"/>
    </row>
    <row r="79" spans="1:30" s="46" customFormat="1" ht="30" customHeight="1">
      <c r="A79" s="92"/>
      <c r="B79" s="92"/>
      <c r="C79" s="92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8"/>
      <c r="AA79" s="48"/>
      <c r="AB79" s="48"/>
      <c r="AC79" s="49"/>
      <c r="AD79" s="48"/>
    </row>
    <row r="80" spans="1:30" s="46" customFormat="1" ht="34.5" customHeight="1">
      <c r="A80" s="96" t="s">
        <v>79</v>
      </c>
      <c r="B80" s="97"/>
      <c r="C80" s="98"/>
      <c r="D80" s="140"/>
      <c r="E80" s="131">
        <v>217</v>
      </c>
      <c r="F80" s="131">
        <v>8</v>
      </c>
      <c r="G80" s="131">
        <v>8</v>
      </c>
      <c r="H80" s="131">
        <v>2</v>
      </c>
      <c r="I80" s="131">
        <v>0</v>
      </c>
      <c r="J80" s="131">
        <v>0</v>
      </c>
      <c r="K80" s="131">
        <v>0</v>
      </c>
      <c r="L80" s="131">
        <v>0</v>
      </c>
      <c r="M80" s="131">
        <v>0</v>
      </c>
      <c r="N80" s="131">
        <v>0</v>
      </c>
      <c r="O80" s="131">
        <v>0</v>
      </c>
      <c r="P80" s="131">
        <v>2</v>
      </c>
      <c r="Q80" s="131">
        <v>1</v>
      </c>
      <c r="R80" s="131">
        <v>1</v>
      </c>
      <c r="S80" s="131">
        <v>0</v>
      </c>
      <c r="T80" s="131">
        <v>0</v>
      </c>
      <c r="U80" s="131">
        <v>0</v>
      </c>
      <c r="V80" s="131">
        <v>4</v>
      </c>
      <c r="W80" s="131">
        <v>0</v>
      </c>
      <c r="X80" s="131">
        <v>0</v>
      </c>
      <c r="Y80" s="125"/>
      <c r="Z80" s="126">
        <f>F80/E80*100</f>
        <v>3.6866359447004609</v>
      </c>
      <c r="AA80" s="126">
        <f>G80/F80*100</f>
        <v>100</v>
      </c>
      <c r="AB80" s="126">
        <f>N80/E80*100000</f>
        <v>0</v>
      </c>
      <c r="AC80" s="127" t="s">
        <v>82</v>
      </c>
      <c r="AD80" s="126">
        <f>N80/F80*100</f>
        <v>0</v>
      </c>
    </row>
    <row r="81" spans="1:30" s="46" customFormat="1" ht="34.5" customHeight="1">
      <c r="A81" s="96" t="s">
        <v>80</v>
      </c>
      <c r="B81" s="97"/>
      <c r="C81" s="98"/>
      <c r="D81" s="140"/>
      <c r="E81" s="131">
        <v>338</v>
      </c>
      <c r="F81" s="131">
        <v>5</v>
      </c>
      <c r="G81" s="131">
        <v>5</v>
      </c>
      <c r="H81" s="131">
        <v>1</v>
      </c>
      <c r="I81" s="131">
        <v>0</v>
      </c>
      <c r="J81" s="131">
        <v>0</v>
      </c>
      <c r="K81" s="131">
        <v>0</v>
      </c>
      <c r="L81" s="131">
        <v>0</v>
      </c>
      <c r="M81" s="131">
        <v>0</v>
      </c>
      <c r="N81" s="131">
        <v>0</v>
      </c>
      <c r="O81" s="131">
        <v>0</v>
      </c>
      <c r="P81" s="131">
        <v>3</v>
      </c>
      <c r="Q81" s="131">
        <v>0</v>
      </c>
      <c r="R81" s="131">
        <v>0</v>
      </c>
      <c r="S81" s="131">
        <v>0</v>
      </c>
      <c r="T81" s="131">
        <v>0</v>
      </c>
      <c r="U81" s="131">
        <v>0</v>
      </c>
      <c r="V81" s="131">
        <v>1</v>
      </c>
      <c r="W81" s="131">
        <v>0</v>
      </c>
      <c r="X81" s="131">
        <v>0</v>
      </c>
      <c r="Y81" s="125"/>
      <c r="Z81" s="126">
        <f t="shared" ref="Z81:AA103" si="13">F81/E81*100</f>
        <v>1.4792899408284024</v>
      </c>
      <c r="AA81" s="126">
        <f t="shared" si="13"/>
        <v>100</v>
      </c>
      <c r="AB81" s="126">
        <f t="shared" ref="AB81:AB104" si="14">N81/E81*100000</f>
        <v>0</v>
      </c>
      <c r="AC81" s="127" t="s">
        <v>82</v>
      </c>
      <c r="AD81" s="126">
        <f t="shared" ref="AD81:AD104" si="15">N81/F81*100</f>
        <v>0</v>
      </c>
    </row>
    <row r="82" spans="1:30" s="46" customFormat="1" ht="34.5" customHeight="1">
      <c r="A82" s="99"/>
      <c r="B82" s="100" t="s">
        <v>81</v>
      </c>
      <c r="C82" s="101"/>
      <c r="D82" s="142"/>
      <c r="E82" s="131">
        <v>555</v>
      </c>
      <c r="F82" s="131">
        <v>13</v>
      </c>
      <c r="G82" s="131">
        <v>13</v>
      </c>
      <c r="H82" s="131">
        <v>3</v>
      </c>
      <c r="I82" s="131">
        <v>0</v>
      </c>
      <c r="J82" s="131">
        <v>0</v>
      </c>
      <c r="K82" s="131">
        <v>0</v>
      </c>
      <c r="L82" s="131">
        <v>0</v>
      </c>
      <c r="M82" s="131">
        <v>0</v>
      </c>
      <c r="N82" s="131">
        <v>0</v>
      </c>
      <c r="O82" s="131">
        <v>0</v>
      </c>
      <c r="P82" s="131">
        <v>5</v>
      </c>
      <c r="Q82" s="131">
        <v>1</v>
      </c>
      <c r="R82" s="131">
        <v>1</v>
      </c>
      <c r="S82" s="131">
        <v>0</v>
      </c>
      <c r="T82" s="131">
        <v>0</v>
      </c>
      <c r="U82" s="131">
        <v>0</v>
      </c>
      <c r="V82" s="131">
        <v>5</v>
      </c>
      <c r="W82" s="131">
        <v>0</v>
      </c>
      <c r="X82" s="131">
        <v>0</v>
      </c>
      <c r="Y82" s="125"/>
      <c r="Z82" s="126">
        <f t="shared" si="13"/>
        <v>2.3423423423423424</v>
      </c>
      <c r="AA82" s="126">
        <f t="shared" si="13"/>
        <v>100</v>
      </c>
      <c r="AB82" s="126">
        <f t="shared" si="14"/>
        <v>0</v>
      </c>
      <c r="AC82" s="127" t="s">
        <v>82</v>
      </c>
      <c r="AD82" s="126">
        <f t="shared" si="15"/>
        <v>0</v>
      </c>
    </row>
    <row r="83" spans="1:30" s="91" customFormat="1" ht="34.5" customHeight="1">
      <c r="A83" s="206" t="s">
        <v>121</v>
      </c>
      <c r="B83" s="206"/>
      <c r="C83" s="206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9"/>
      <c r="Z83" s="129"/>
      <c r="AA83" s="129"/>
      <c r="AB83" s="129"/>
      <c r="AC83" s="130"/>
      <c r="AD83" s="129"/>
    </row>
    <row r="84" spans="1:30" s="46" customFormat="1" ht="34.5" customHeight="1">
      <c r="A84" s="102"/>
      <c r="B84" s="103" t="s">
        <v>83</v>
      </c>
      <c r="C84" s="103"/>
      <c r="D84" s="140"/>
      <c r="E84" s="131">
        <v>696</v>
      </c>
      <c r="F84" s="131">
        <v>35</v>
      </c>
      <c r="G84" s="131">
        <v>28</v>
      </c>
      <c r="H84" s="131">
        <v>8</v>
      </c>
      <c r="I84" s="131">
        <v>0</v>
      </c>
      <c r="J84" s="131">
        <v>0</v>
      </c>
      <c r="K84" s="131">
        <v>0</v>
      </c>
      <c r="L84" s="131">
        <v>0</v>
      </c>
      <c r="M84" s="131">
        <v>0</v>
      </c>
      <c r="N84" s="131">
        <v>0</v>
      </c>
      <c r="O84" s="131">
        <v>0</v>
      </c>
      <c r="P84" s="131">
        <v>4</v>
      </c>
      <c r="Q84" s="131">
        <v>1</v>
      </c>
      <c r="R84" s="131">
        <v>2</v>
      </c>
      <c r="S84" s="131">
        <v>0</v>
      </c>
      <c r="T84" s="131">
        <v>3</v>
      </c>
      <c r="U84" s="131">
        <v>2</v>
      </c>
      <c r="V84" s="131">
        <v>10</v>
      </c>
      <c r="W84" s="131">
        <v>7</v>
      </c>
      <c r="X84" s="131">
        <v>0</v>
      </c>
      <c r="Y84" s="125"/>
      <c r="Z84" s="126">
        <f t="shared" si="13"/>
        <v>5.0287356321839081</v>
      </c>
      <c r="AA84" s="126">
        <f t="shared" si="13"/>
        <v>80</v>
      </c>
      <c r="AB84" s="126">
        <f t="shared" si="14"/>
        <v>0</v>
      </c>
      <c r="AC84" s="127" t="s">
        <v>82</v>
      </c>
      <c r="AD84" s="126">
        <f t="shared" si="15"/>
        <v>0</v>
      </c>
    </row>
    <row r="85" spans="1:30" s="46" customFormat="1" ht="34.5" customHeight="1">
      <c r="A85" s="104"/>
      <c r="B85" s="103" t="s">
        <v>85</v>
      </c>
      <c r="C85" s="103"/>
      <c r="D85" s="140"/>
      <c r="E85" s="131">
        <v>980</v>
      </c>
      <c r="F85" s="131">
        <v>37</v>
      </c>
      <c r="G85" s="131">
        <v>29</v>
      </c>
      <c r="H85" s="131">
        <v>12</v>
      </c>
      <c r="I85" s="131">
        <v>0</v>
      </c>
      <c r="J85" s="131">
        <v>0</v>
      </c>
      <c r="K85" s="131">
        <v>0</v>
      </c>
      <c r="L85" s="131">
        <v>0</v>
      </c>
      <c r="M85" s="131">
        <v>0</v>
      </c>
      <c r="N85" s="131">
        <v>0</v>
      </c>
      <c r="O85" s="131">
        <v>0</v>
      </c>
      <c r="P85" s="131">
        <v>1</v>
      </c>
      <c r="Q85" s="131">
        <v>3</v>
      </c>
      <c r="R85" s="131">
        <v>0</v>
      </c>
      <c r="S85" s="131">
        <v>1</v>
      </c>
      <c r="T85" s="131">
        <v>3</v>
      </c>
      <c r="U85" s="131">
        <v>0</v>
      </c>
      <c r="V85" s="131">
        <v>9</v>
      </c>
      <c r="W85" s="131">
        <v>8</v>
      </c>
      <c r="X85" s="131">
        <v>0</v>
      </c>
      <c r="Y85" s="125"/>
      <c r="Z85" s="126">
        <f t="shared" si="13"/>
        <v>3.7755102040816326</v>
      </c>
      <c r="AA85" s="126">
        <f t="shared" si="13"/>
        <v>78.378378378378372</v>
      </c>
      <c r="AB85" s="126">
        <f t="shared" si="14"/>
        <v>0</v>
      </c>
      <c r="AC85" s="127" t="s">
        <v>82</v>
      </c>
      <c r="AD85" s="126">
        <f t="shared" si="15"/>
        <v>0</v>
      </c>
    </row>
    <row r="86" spans="1:30" s="46" customFormat="1" ht="34.5" customHeight="1">
      <c r="A86" s="104"/>
      <c r="B86" s="103" t="s">
        <v>86</v>
      </c>
      <c r="C86" s="103"/>
      <c r="D86" s="140"/>
      <c r="E86" s="131">
        <v>1303</v>
      </c>
      <c r="F86" s="131">
        <v>59</v>
      </c>
      <c r="G86" s="131">
        <v>48</v>
      </c>
      <c r="H86" s="131">
        <v>11</v>
      </c>
      <c r="I86" s="131">
        <v>0</v>
      </c>
      <c r="J86" s="131">
        <v>0</v>
      </c>
      <c r="K86" s="131">
        <v>1</v>
      </c>
      <c r="L86" s="131">
        <v>0</v>
      </c>
      <c r="M86" s="131">
        <v>0</v>
      </c>
      <c r="N86" s="131">
        <v>1</v>
      </c>
      <c r="O86" s="131">
        <v>0</v>
      </c>
      <c r="P86" s="131">
        <v>8</v>
      </c>
      <c r="Q86" s="131">
        <v>2</v>
      </c>
      <c r="R86" s="131">
        <v>0</v>
      </c>
      <c r="S86" s="131">
        <v>0</v>
      </c>
      <c r="T86" s="131">
        <v>3</v>
      </c>
      <c r="U86" s="131">
        <v>4</v>
      </c>
      <c r="V86" s="131">
        <v>25</v>
      </c>
      <c r="W86" s="131">
        <v>11</v>
      </c>
      <c r="X86" s="131">
        <v>2</v>
      </c>
      <c r="Y86" s="125"/>
      <c r="Z86" s="126">
        <f t="shared" si="13"/>
        <v>4.5280122793553339</v>
      </c>
      <c r="AA86" s="126">
        <f t="shared" si="13"/>
        <v>81.355932203389841</v>
      </c>
      <c r="AB86" s="126">
        <f t="shared" si="14"/>
        <v>76.745970836531086</v>
      </c>
      <c r="AC86" s="127">
        <f t="shared" ref="AC86:AC104" si="16">K86/N86*100</f>
        <v>100</v>
      </c>
      <c r="AD86" s="126">
        <f t="shared" si="15"/>
        <v>1.6949152542372881</v>
      </c>
    </row>
    <row r="87" spans="1:30" s="46" customFormat="1" ht="34.5" customHeight="1">
      <c r="A87" s="104"/>
      <c r="B87" s="103" t="s">
        <v>87</v>
      </c>
      <c r="C87" s="103"/>
      <c r="D87" s="140"/>
      <c r="E87" s="131">
        <v>2148</v>
      </c>
      <c r="F87" s="131">
        <v>157</v>
      </c>
      <c r="G87" s="131">
        <v>134</v>
      </c>
      <c r="H87" s="131">
        <v>48</v>
      </c>
      <c r="I87" s="131">
        <v>3</v>
      </c>
      <c r="J87" s="131">
        <v>0</v>
      </c>
      <c r="K87" s="131">
        <v>1</v>
      </c>
      <c r="L87" s="131">
        <v>0</v>
      </c>
      <c r="M87" s="131">
        <v>2</v>
      </c>
      <c r="N87" s="131">
        <v>3</v>
      </c>
      <c r="O87" s="131">
        <v>1</v>
      </c>
      <c r="P87" s="131">
        <v>9</v>
      </c>
      <c r="Q87" s="131">
        <v>9</v>
      </c>
      <c r="R87" s="131">
        <v>3</v>
      </c>
      <c r="S87" s="131">
        <v>1</v>
      </c>
      <c r="T87" s="131">
        <v>15</v>
      </c>
      <c r="U87" s="131">
        <v>5</v>
      </c>
      <c r="V87" s="131">
        <v>50</v>
      </c>
      <c r="W87" s="131">
        <v>23</v>
      </c>
      <c r="X87" s="131">
        <v>1</v>
      </c>
      <c r="Y87" s="125"/>
      <c r="Z87" s="126">
        <f t="shared" si="13"/>
        <v>7.3091247672253266</v>
      </c>
      <c r="AA87" s="126">
        <f t="shared" si="13"/>
        <v>85.350318471337587</v>
      </c>
      <c r="AB87" s="126">
        <f t="shared" si="14"/>
        <v>139.66480446927375</v>
      </c>
      <c r="AC87" s="127">
        <f t="shared" si="16"/>
        <v>33.333333333333329</v>
      </c>
      <c r="AD87" s="126">
        <f t="shared" si="15"/>
        <v>1.910828025477707</v>
      </c>
    </row>
    <row r="88" spans="1:30" s="46" customFormat="1" ht="34.5" customHeight="1">
      <c r="A88" s="105" t="s">
        <v>88</v>
      </c>
      <c r="B88" s="103" t="s">
        <v>89</v>
      </c>
      <c r="C88" s="103"/>
      <c r="D88" s="140"/>
      <c r="E88" s="131">
        <v>6137</v>
      </c>
      <c r="F88" s="131">
        <v>448</v>
      </c>
      <c r="G88" s="131">
        <v>373</v>
      </c>
      <c r="H88" s="131">
        <v>93</v>
      </c>
      <c r="I88" s="131">
        <v>11</v>
      </c>
      <c r="J88" s="131">
        <v>2</v>
      </c>
      <c r="K88" s="131">
        <v>8</v>
      </c>
      <c r="L88" s="131">
        <v>0</v>
      </c>
      <c r="M88" s="131">
        <v>4</v>
      </c>
      <c r="N88" s="131">
        <v>14</v>
      </c>
      <c r="O88" s="131">
        <v>1</v>
      </c>
      <c r="P88" s="131">
        <v>48</v>
      </c>
      <c r="Q88" s="131">
        <v>13</v>
      </c>
      <c r="R88" s="131">
        <v>5</v>
      </c>
      <c r="S88" s="131">
        <v>1</v>
      </c>
      <c r="T88" s="131">
        <v>57</v>
      </c>
      <c r="U88" s="131">
        <v>20</v>
      </c>
      <c r="V88" s="131">
        <v>141</v>
      </c>
      <c r="W88" s="131">
        <v>75</v>
      </c>
      <c r="X88" s="131">
        <v>1</v>
      </c>
      <c r="Y88" s="125"/>
      <c r="Z88" s="126">
        <f t="shared" si="13"/>
        <v>7.2999837053935144</v>
      </c>
      <c r="AA88" s="126">
        <f t="shared" si="13"/>
        <v>83.258928571428569</v>
      </c>
      <c r="AB88" s="126">
        <f t="shared" si="14"/>
        <v>228.12449079354732</v>
      </c>
      <c r="AC88" s="127">
        <f t="shared" si="16"/>
        <v>57.142857142857139</v>
      </c>
      <c r="AD88" s="126">
        <f t="shared" si="15"/>
        <v>3.125</v>
      </c>
    </row>
    <row r="89" spans="1:30" s="46" customFormat="1" ht="34.5" customHeight="1">
      <c r="A89" s="104"/>
      <c r="B89" s="103" t="s">
        <v>90</v>
      </c>
      <c r="C89" s="103"/>
      <c r="D89" s="140"/>
      <c r="E89" s="131">
        <v>12173</v>
      </c>
      <c r="F89" s="131">
        <v>937</v>
      </c>
      <c r="G89" s="131">
        <v>831</v>
      </c>
      <c r="H89" s="131">
        <v>240</v>
      </c>
      <c r="I89" s="131">
        <v>24</v>
      </c>
      <c r="J89" s="131">
        <v>6</v>
      </c>
      <c r="K89" s="131">
        <v>29</v>
      </c>
      <c r="L89" s="131">
        <v>0</v>
      </c>
      <c r="M89" s="131">
        <v>10</v>
      </c>
      <c r="N89" s="131">
        <v>45</v>
      </c>
      <c r="O89" s="131">
        <v>1</v>
      </c>
      <c r="P89" s="131">
        <v>113</v>
      </c>
      <c r="Q89" s="131">
        <v>41</v>
      </c>
      <c r="R89" s="131">
        <v>5</v>
      </c>
      <c r="S89" s="131">
        <v>7</v>
      </c>
      <c r="T89" s="131">
        <v>95</v>
      </c>
      <c r="U89" s="131">
        <v>27</v>
      </c>
      <c r="V89" s="131">
        <v>278</v>
      </c>
      <c r="W89" s="131">
        <v>106</v>
      </c>
      <c r="X89" s="131">
        <v>2</v>
      </c>
      <c r="Y89" s="125"/>
      <c r="Z89" s="126">
        <f t="shared" si="13"/>
        <v>7.6973630165119529</v>
      </c>
      <c r="AA89" s="126">
        <f t="shared" si="13"/>
        <v>88.687299893276418</v>
      </c>
      <c r="AB89" s="126">
        <f t="shared" si="14"/>
        <v>369.67058243653986</v>
      </c>
      <c r="AC89" s="127">
        <f t="shared" si="16"/>
        <v>64.444444444444443</v>
      </c>
      <c r="AD89" s="126">
        <f t="shared" si="15"/>
        <v>4.8025613660618998</v>
      </c>
    </row>
    <row r="90" spans="1:30" s="46" customFormat="1" ht="34.5" customHeight="1">
      <c r="A90" s="104"/>
      <c r="B90" s="103" t="s">
        <v>91</v>
      </c>
      <c r="C90" s="103"/>
      <c r="D90" s="140"/>
      <c r="E90" s="131">
        <v>12657</v>
      </c>
      <c r="F90" s="131">
        <v>1014</v>
      </c>
      <c r="G90" s="131">
        <v>933</v>
      </c>
      <c r="H90" s="131">
        <v>293</v>
      </c>
      <c r="I90" s="131">
        <v>51</v>
      </c>
      <c r="J90" s="131">
        <v>13</v>
      </c>
      <c r="K90" s="131">
        <v>44</v>
      </c>
      <c r="L90" s="131">
        <v>0</v>
      </c>
      <c r="M90" s="131">
        <v>13</v>
      </c>
      <c r="N90" s="131">
        <v>70</v>
      </c>
      <c r="O90" s="131">
        <v>4</v>
      </c>
      <c r="P90" s="131">
        <v>124</v>
      </c>
      <c r="Q90" s="131">
        <v>27</v>
      </c>
      <c r="R90" s="131">
        <v>3</v>
      </c>
      <c r="S90" s="131">
        <v>3</v>
      </c>
      <c r="T90" s="131">
        <v>99</v>
      </c>
      <c r="U90" s="131">
        <v>24</v>
      </c>
      <c r="V90" s="131">
        <v>318</v>
      </c>
      <c r="W90" s="131">
        <v>81</v>
      </c>
      <c r="X90" s="131">
        <v>4</v>
      </c>
      <c r="Y90" s="125"/>
      <c r="Z90" s="126">
        <f t="shared" si="13"/>
        <v>8.0113771035790471</v>
      </c>
      <c r="AA90" s="126">
        <f t="shared" si="13"/>
        <v>92.011834319526628</v>
      </c>
      <c r="AB90" s="126">
        <f t="shared" si="14"/>
        <v>553.05364620368175</v>
      </c>
      <c r="AC90" s="127">
        <f t="shared" si="16"/>
        <v>62.857142857142854</v>
      </c>
      <c r="AD90" s="126">
        <f t="shared" si="15"/>
        <v>6.9033530571992117</v>
      </c>
    </row>
    <row r="91" spans="1:30" s="46" customFormat="1" ht="34.5" customHeight="1">
      <c r="A91" s="104"/>
      <c r="B91" s="103" t="s">
        <v>92</v>
      </c>
      <c r="C91" s="103"/>
      <c r="D91" s="140"/>
      <c r="E91" s="131">
        <v>10091</v>
      </c>
      <c r="F91" s="131">
        <v>867</v>
      </c>
      <c r="G91" s="131">
        <v>793</v>
      </c>
      <c r="H91" s="131">
        <v>217</v>
      </c>
      <c r="I91" s="131">
        <v>48</v>
      </c>
      <c r="J91" s="131">
        <v>11</v>
      </c>
      <c r="K91" s="131">
        <v>48</v>
      </c>
      <c r="L91" s="131">
        <v>0</v>
      </c>
      <c r="M91" s="131">
        <v>20</v>
      </c>
      <c r="N91" s="131">
        <v>79</v>
      </c>
      <c r="O91" s="131">
        <v>2</v>
      </c>
      <c r="P91" s="131">
        <v>132</v>
      </c>
      <c r="Q91" s="131">
        <v>30</v>
      </c>
      <c r="R91" s="131">
        <v>4</v>
      </c>
      <c r="S91" s="131">
        <v>0</v>
      </c>
      <c r="T91" s="131">
        <v>76</v>
      </c>
      <c r="U91" s="131">
        <v>20</v>
      </c>
      <c r="V91" s="131">
        <v>262</v>
      </c>
      <c r="W91" s="131">
        <v>74</v>
      </c>
      <c r="X91" s="131">
        <v>4</v>
      </c>
      <c r="Y91" s="125"/>
      <c r="Z91" s="126">
        <f t="shared" si="13"/>
        <v>8.5918144881577643</v>
      </c>
      <c r="AA91" s="126">
        <f t="shared" si="13"/>
        <v>91.464821222606687</v>
      </c>
      <c r="AB91" s="126">
        <f t="shared" si="14"/>
        <v>782.875829947478</v>
      </c>
      <c r="AC91" s="127">
        <f t="shared" si="16"/>
        <v>60.75949367088608</v>
      </c>
      <c r="AD91" s="126">
        <f t="shared" si="15"/>
        <v>9.1118800461361023</v>
      </c>
    </row>
    <row r="92" spans="1:30" s="46" customFormat="1" ht="34.5" customHeight="1">
      <c r="A92" s="104"/>
      <c r="B92" s="96" t="s">
        <v>93</v>
      </c>
      <c r="C92" s="98"/>
      <c r="D92" s="140"/>
      <c r="E92" s="131">
        <v>7811</v>
      </c>
      <c r="F92" s="131">
        <v>685</v>
      </c>
      <c r="G92" s="131">
        <v>628</v>
      </c>
      <c r="H92" s="131">
        <v>186</v>
      </c>
      <c r="I92" s="131">
        <v>44</v>
      </c>
      <c r="J92" s="131">
        <v>12</v>
      </c>
      <c r="K92" s="131">
        <v>30</v>
      </c>
      <c r="L92" s="131">
        <v>0</v>
      </c>
      <c r="M92" s="131">
        <v>31</v>
      </c>
      <c r="N92" s="131">
        <v>73</v>
      </c>
      <c r="O92" s="131">
        <v>1</v>
      </c>
      <c r="P92" s="131">
        <v>117</v>
      </c>
      <c r="Q92" s="131">
        <v>21</v>
      </c>
      <c r="R92" s="131">
        <v>1</v>
      </c>
      <c r="S92" s="131">
        <v>0</v>
      </c>
      <c r="T92" s="131">
        <v>37</v>
      </c>
      <c r="U92" s="131">
        <v>11</v>
      </c>
      <c r="V92" s="131">
        <v>201</v>
      </c>
      <c r="W92" s="131">
        <v>57</v>
      </c>
      <c r="X92" s="131">
        <v>3</v>
      </c>
      <c r="Y92" s="125"/>
      <c r="Z92" s="126">
        <f t="shared" si="13"/>
        <v>8.7696837792856233</v>
      </c>
      <c r="AA92" s="126">
        <f t="shared" si="13"/>
        <v>91.678832116788328</v>
      </c>
      <c r="AB92" s="126">
        <f t="shared" si="14"/>
        <v>934.57943925233633</v>
      </c>
      <c r="AC92" s="127">
        <f t="shared" si="16"/>
        <v>41.095890410958901</v>
      </c>
      <c r="AD92" s="126">
        <f t="shared" si="15"/>
        <v>10.656934306569344</v>
      </c>
    </row>
    <row r="93" spans="1:30" s="46" customFormat="1" ht="34.5" customHeight="1" thickBot="1">
      <c r="A93" s="106"/>
      <c r="B93" s="107" t="s">
        <v>94</v>
      </c>
      <c r="C93" s="108"/>
      <c r="D93" s="144"/>
      <c r="E93" s="132">
        <v>53996</v>
      </c>
      <c r="F93" s="132">
        <v>4239</v>
      </c>
      <c r="G93" s="132">
        <v>3797</v>
      </c>
      <c r="H93" s="132">
        <v>1108</v>
      </c>
      <c r="I93" s="132">
        <v>181</v>
      </c>
      <c r="J93" s="132">
        <v>44</v>
      </c>
      <c r="K93" s="132">
        <v>161</v>
      </c>
      <c r="L93" s="132">
        <v>0</v>
      </c>
      <c r="M93" s="132">
        <v>80</v>
      </c>
      <c r="N93" s="132">
        <v>285</v>
      </c>
      <c r="O93" s="132">
        <v>10</v>
      </c>
      <c r="P93" s="132">
        <v>556</v>
      </c>
      <c r="Q93" s="132">
        <v>147</v>
      </c>
      <c r="R93" s="132">
        <v>23</v>
      </c>
      <c r="S93" s="132">
        <v>13</v>
      </c>
      <c r="T93" s="132">
        <v>388</v>
      </c>
      <c r="U93" s="132">
        <v>113</v>
      </c>
      <c r="V93" s="132">
        <v>1294</v>
      </c>
      <c r="W93" s="132">
        <v>442</v>
      </c>
      <c r="X93" s="132">
        <v>17</v>
      </c>
      <c r="Y93" s="146"/>
      <c r="Z93" s="134">
        <f t="shared" si="13"/>
        <v>7.8505815245573745</v>
      </c>
      <c r="AA93" s="134">
        <f t="shared" si="13"/>
        <v>89.573012502948814</v>
      </c>
      <c r="AB93" s="134">
        <f t="shared" si="14"/>
        <v>527.81687532409808</v>
      </c>
      <c r="AC93" s="135">
        <f t="shared" si="16"/>
        <v>56.491228070175438</v>
      </c>
      <c r="AD93" s="134">
        <f t="shared" si="15"/>
        <v>6.7232837933474867</v>
      </c>
    </row>
    <row r="94" spans="1:30" s="46" customFormat="1" ht="34.5" customHeight="1" thickTop="1">
      <c r="A94" s="104"/>
      <c r="B94" s="109" t="s">
        <v>83</v>
      </c>
      <c r="C94" s="109"/>
      <c r="D94" s="147"/>
      <c r="E94" s="136">
        <v>1795</v>
      </c>
      <c r="F94" s="136">
        <v>54</v>
      </c>
      <c r="G94" s="136">
        <v>47</v>
      </c>
      <c r="H94" s="136">
        <v>13</v>
      </c>
      <c r="I94" s="136">
        <v>0</v>
      </c>
      <c r="J94" s="136">
        <v>0</v>
      </c>
      <c r="K94" s="136">
        <v>0</v>
      </c>
      <c r="L94" s="136">
        <v>0</v>
      </c>
      <c r="M94" s="136">
        <v>0</v>
      </c>
      <c r="N94" s="136">
        <v>0</v>
      </c>
      <c r="O94" s="136">
        <v>0</v>
      </c>
      <c r="P94" s="136">
        <v>19</v>
      </c>
      <c r="Q94" s="136">
        <v>1</v>
      </c>
      <c r="R94" s="136">
        <v>0</v>
      </c>
      <c r="S94" s="136">
        <v>0</v>
      </c>
      <c r="T94" s="136">
        <v>1</v>
      </c>
      <c r="U94" s="136">
        <v>0</v>
      </c>
      <c r="V94" s="136">
        <v>14</v>
      </c>
      <c r="W94" s="136">
        <v>7</v>
      </c>
      <c r="X94" s="136">
        <v>0</v>
      </c>
      <c r="Y94" s="149"/>
      <c r="Z94" s="138">
        <f t="shared" si="13"/>
        <v>3.0083565459610027</v>
      </c>
      <c r="AA94" s="138">
        <f t="shared" si="13"/>
        <v>87.037037037037038</v>
      </c>
      <c r="AB94" s="138">
        <f t="shared" si="14"/>
        <v>0</v>
      </c>
      <c r="AC94" s="139" t="s">
        <v>82</v>
      </c>
      <c r="AD94" s="138">
        <f t="shared" si="15"/>
        <v>0</v>
      </c>
    </row>
    <row r="95" spans="1:30" s="46" customFormat="1" ht="34.5" customHeight="1">
      <c r="A95" s="104"/>
      <c r="B95" s="103" t="s">
        <v>85</v>
      </c>
      <c r="C95" s="103"/>
      <c r="D95" s="140"/>
      <c r="E95" s="131">
        <v>2491</v>
      </c>
      <c r="F95" s="131">
        <v>80</v>
      </c>
      <c r="G95" s="131">
        <v>71</v>
      </c>
      <c r="H95" s="131">
        <v>22</v>
      </c>
      <c r="I95" s="131">
        <v>0</v>
      </c>
      <c r="J95" s="131">
        <v>0</v>
      </c>
      <c r="K95" s="131">
        <v>0</v>
      </c>
      <c r="L95" s="131">
        <v>0</v>
      </c>
      <c r="M95" s="131">
        <v>0</v>
      </c>
      <c r="N95" s="131">
        <v>0</v>
      </c>
      <c r="O95" s="131">
        <v>0</v>
      </c>
      <c r="P95" s="131">
        <v>28</v>
      </c>
      <c r="Q95" s="131">
        <v>3</v>
      </c>
      <c r="R95" s="131">
        <v>2</v>
      </c>
      <c r="S95" s="131">
        <v>1</v>
      </c>
      <c r="T95" s="131">
        <v>1</v>
      </c>
      <c r="U95" s="131">
        <v>1</v>
      </c>
      <c r="V95" s="131">
        <v>17</v>
      </c>
      <c r="W95" s="131">
        <v>9</v>
      </c>
      <c r="X95" s="131">
        <v>1</v>
      </c>
      <c r="Y95" s="125"/>
      <c r="Z95" s="126">
        <f t="shared" si="13"/>
        <v>3.2115616218386189</v>
      </c>
      <c r="AA95" s="126">
        <f t="shared" si="13"/>
        <v>88.75</v>
      </c>
      <c r="AB95" s="126">
        <f t="shared" si="14"/>
        <v>0</v>
      </c>
      <c r="AC95" s="127" t="s">
        <v>82</v>
      </c>
      <c r="AD95" s="126">
        <f t="shared" si="15"/>
        <v>0</v>
      </c>
    </row>
    <row r="96" spans="1:30" s="46" customFormat="1" ht="34.5" customHeight="1">
      <c r="A96" s="104"/>
      <c r="B96" s="103" t="s">
        <v>86</v>
      </c>
      <c r="C96" s="103"/>
      <c r="D96" s="140"/>
      <c r="E96" s="131">
        <v>3441</v>
      </c>
      <c r="F96" s="131">
        <v>132</v>
      </c>
      <c r="G96" s="131">
        <v>125</v>
      </c>
      <c r="H96" s="131">
        <v>39</v>
      </c>
      <c r="I96" s="131">
        <v>1</v>
      </c>
      <c r="J96" s="131">
        <v>1</v>
      </c>
      <c r="K96" s="131">
        <v>0</v>
      </c>
      <c r="L96" s="131">
        <v>0</v>
      </c>
      <c r="M96" s="131">
        <v>0</v>
      </c>
      <c r="N96" s="131">
        <v>1</v>
      </c>
      <c r="O96" s="131">
        <v>1</v>
      </c>
      <c r="P96" s="131">
        <v>32</v>
      </c>
      <c r="Q96" s="131">
        <v>3</v>
      </c>
      <c r="R96" s="131">
        <v>1</v>
      </c>
      <c r="S96" s="131">
        <v>0</v>
      </c>
      <c r="T96" s="131">
        <v>3</v>
      </c>
      <c r="U96" s="131">
        <v>3</v>
      </c>
      <c r="V96" s="131">
        <v>46</v>
      </c>
      <c r="W96" s="131">
        <v>7</v>
      </c>
      <c r="X96" s="131">
        <v>0</v>
      </c>
      <c r="Y96" s="125"/>
      <c r="Z96" s="126">
        <f t="shared" si="13"/>
        <v>3.8360941586748041</v>
      </c>
      <c r="AA96" s="126">
        <f t="shared" si="13"/>
        <v>94.696969696969703</v>
      </c>
      <c r="AB96" s="126">
        <f t="shared" si="14"/>
        <v>29.061319383900031</v>
      </c>
      <c r="AC96" s="127">
        <f t="shared" si="16"/>
        <v>0</v>
      </c>
      <c r="AD96" s="126">
        <f t="shared" si="15"/>
        <v>0.75757575757575757</v>
      </c>
    </row>
    <row r="97" spans="1:30" s="46" customFormat="1" ht="34.5" customHeight="1">
      <c r="A97" s="104"/>
      <c r="B97" s="103" t="s">
        <v>87</v>
      </c>
      <c r="C97" s="103"/>
      <c r="D97" s="140"/>
      <c r="E97" s="131">
        <v>5481</v>
      </c>
      <c r="F97" s="131">
        <v>236</v>
      </c>
      <c r="G97" s="131">
        <v>213</v>
      </c>
      <c r="H97" s="131">
        <v>73</v>
      </c>
      <c r="I97" s="131">
        <v>3</v>
      </c>
      <c r="J97" s="131">
        <v>1</v>
      </c>
      <c r="K97" s="131">
        <v>3</v>
      </c>
      <c r="L97" s="131">
        <v>0</v>
      </c>
      <c r="M97" s="131">
        <v>0</v>
      </c>
      <c r="N97" s="131">
        <v>4</v>
      </c>
      <c r="O97" s="131">
        <v>0</v>
      </c>
      <c r="P97" s="131">
        <v>54</v>
      </c>
      <c r="Q97" s="131">
        <v>8</v>
      </c>
      <c r="R97" s="131">
        <v>3</v>
      </c>
      <c r="S97" s="131">
        <v>0</v>
      </c>
      <c r="T97" s="131">
        <v>8</v>
      </c>
      <c r="U97" s="131">
        <v>8</v>
      </c>
      <c r="V97" s="131">
        <v>67</v>
      </c>
      <c r="W97" s="131">
        <v>23</v>
      </c>
      <c r="X97" s="131">
        <v>3</v>
      </c>
      <c r="Y97" s="125"/>
      <c r="Z97" s="126">
        <f t="shared" si="13"/>
        <v>4.3057836161284442</v>
      </c>
      <c r="AA97" s="126">
        <f t="shared" si="13"/>
        <v>90.254237288135599</v>
      </c>
      <c r="AB97" s="126">
        <f t="shared" si="14"/>
        <v>72.9793833242109</v>
      </c>
      <c r="AC97" s="127">
        <f t="shared" si="16"/>
        <v>75</v>
      </c>
      <c r="AD97" s="126">
        <f t="shared" si="15"/>
        <v>1.6949152542372881</v>
      </c>
    </row>
    <row r="98" spans="1:30" s="46" customFormat="1" ht="34.5" customHeight="1">
      <c r="A98" s="105" t="s">
        <v>95</v>
      </c>
      <c r="B98" s="103" t="s">
        <v>89</v>
      </c>
      <c r="C98" s="103"/>
      <c r="D98" s="140"/>
      <c r="E98" s="131">
        <v>11972</v>
      </c>
      <c r="F98" s="131">
        <v>587</v>
      </c>
      <c r="G98" s="131">
        <v>548</v>
      </c>
      <c r="H98" s="131">
        <v>182</v>
      </c>
      <c r="I98" s="131">
        <v>10</v>
      </c>
      <c r="J98" s="131">
        <v>4</v>
      </c>
      <c r="K98" s="131">
        <v>11</v>
      </c>
      <c r="L98" s="131">
        <v>0</v>
      </c>
      <c r="M98" s="131">
        <v>4</v>
      </c>
      <c r="N98" s="131">
        <v>19</v>
      </c>
      <c r="O98" s="131">
        <v>1</v>
      </c>
      <c r="P98" s="131">
        <v>126</v>
      </c>
      <c r="Q98" s="131">
        <v>19</v>
      </c>
      <c r="R98" s="131">
        <v>3</v>
      </c>
      <c r="S98" s="131">
        <v>1</v>
      </c>
      <c r="T98" s="131">
        <v>23</v>
      </c>
      <c r="U98" s="131">
        <v>15</v>
      </c>
      <c r="V98" s="131">
        <v>168</v>
      </c>
      <c r="W98" s="131">
        <v>39</v>
      </c>
      <c r="X98" s="131">
        <v>7</v>
      </c>
      <c r="Y98" s="125"/>
      <c r="Z98" s="126">
        <f t="shared" si="13"/>
        <v>4.9031072502505841</v>
      </c>
      <c r="AA98" s="126">
        <f>G98/F98*100</f>
        <v>93.35604770017035</v>
      </c>
      <c r="AB98" s="126">
        <f t="shared" si="14"/>
        <v>158.70364183093886</v>
      </c>
      <c r="AC98" s="127">
        <f t="shared" si="16"/>
        <v>57.894736842105267</v>
      </c>
      <c r="AD98" s="126">
        <f t="shared" si="15"/>
        <v>3.2367972742759794</v>
      </c>
    </row>
    <row r="99" spans="1:30" s="46" customFormat="1" ht="34.5" customHeight="1">
      <c r="A99" s="104"/>
      <c r="B99" s="103" t="s">
        <v>90</v>
      </c>
      <c r="C99" s="103"/>
      <c r="D99" s="140"/>
      <c r="E99" s="131">
        <v>16399</v>
      </c>
      <c r="F99" s="131">
        <v>890</v>
      </c>
      <c r="G99" s="131">
        <v>838</v>
      </c>
      <c r="H99" s="131">
        <v>294</v>
      </c>
      <c r="I99" s="131">
        <v>16</v>
      </c>
      <c r="J99" s="131">
        <v>3</v>
      </c>
      <c r="K99" s="131">
        <v>7</v>
      </c>
      <c r="L99" s="131">
        <v>0</v>
      </c>
      <c r="M99" s="131">
        <v>13</v>
      </c>
      <c r="N99" s="131">
        <v>23</v>
      </c>
      <c r="O99" s="131">
        <v>1</v>
      </c>
      <c r="P99" s="131">
        <v>189</v>
      </c>
      <c r="Q99" s="131">
        <v>22</v>
      </c>
      <c r="R99" s="131">
        <v>5</v>
      </c>
      <c r="S99" s="131">
        <v>2</v>
      </c>
      <c r="T99" s="131">
        <v>33</v>
      </c>
      <c r="U99" s="131">
        <v>26</v>
      </c>
      <c r="V99" s="131">
        <v>269</v>
      </c>
      <c r="W99" s="131">
        <v>52</v>
      </c>
      <c r="X99" s="131">
        <v>6</v>
      </c>
      <c r="Y99" s="125"/>
      <c r="Z99" s="126">
        <f t="shared" si="13"/>
        <v>5.4271601926946769</v>
      </c>
      <c r="AA99" s="126">
        <f t="shared" si="13"/>
        <v>94.157303370786522</v>
      </c>
      <c r="AB99" s="126">
        <f t="shared" si="14"/>
        <v>140.25245441795232</v>
      </c>
      <c r="AC99" s="127">
        <f t="shared" si="16"/>
        <v>30.434782608695656</v>
      </c>
      <c r="AD99" s="126">
        <f t="shared" si="15"/>
        <v>2.584269662921348</v>
      </c>
    </row>
    <row r="100" spans="1:30" s="46" customFormat="1" ht="34.5" customHeight="1">
      <c r="A100" s="104"/>
      <c r="B100" s="103" t="s">
        <v>91</v>
      </c>
      <c r="C100" s="103"/>
      <c r="D100" s="140"/>
      <c r="E100" s="131">
        <v>14657</v>
      </c>
      <c r="F100" s="131">
        <v>824</v>
      </c>
      <c r="G100" s="131">
        <v>766</v>
      </c>
      <c r="H100" s="131">
        <v>250</v>
      </c>
      <c r="I100" s="131">
        <v>18</v>
      </c>
      <c r="J100" s="131">
        <v>3</v>
      </c>
      <c r="K100" s="131">
        <v>13</v>
      </c>
      <c r="L100" s="131">
        <v>0</v>
      </c>
      <c r="M100" s="131">
        <v>9</v>
      </c>
      <c r="N100" s="131">
        <v>25</v>
      </c>
      <c r="O100" s="131">
        <v>1</v>
      </c>
      <c r="P100" s="131">
        <v>144</v>
      </c>
      <c r="Q100" s="131">
        <v>26</v>
      </c>
      <c r="R100" s="131">
        <v>2</v>
      </c>
      <c r="S100" s="131">
        <v>0</v>
      </c>
      <c r="T100" s="131">
        <v>42</v>
      </c>
      <c r="U100" s="131">
        <v>27</v>
      </c>
      <c r="V100" s="131">
        <v>265</v>
      </c>
      <c r="W100" s="131">
        <v>58</v>
      </c>
      <c r="X100" s="131">
        <v>1</v>
      </c>
      <c r="Y100" s="125"/>
      <c r="Z100" s="126">
        <f t="shared" si="13"/>
        <v>5.6218871528962273</v>
      </c>
      <c r="AA100" s="126">
        <f t="shared" si="13"/>
        <v>92.961165048543691</v>
      </c>
      <c r="AB100" s="126">
        <f t="shared" si="14"/>
        <v>170.56696459029814</v>
      </c>
      <c r="AC100" s="127">
        <f t="shared" si="16"/>
        <v>52</v>
      </c>
      <c r="AD100" s="126">
        <f t="shared" si="15"/>
        <v>3.0339805825242721</v>
      </c>
    </row>
    <row r="101" spans="1:30" s="46" customFormat="1" ht="34.5" customHeight="1">
      <c r="A101" s="104"/>
      <c r="B101" s="103" t="s">
        <v>92</v>
      </c>
      <c r="C101" s="103"/>
      <c r="D101" s="140"/>
      <c r="E101" s="131">
        <v>11194</v>
      </c>
      <c r="F101" s="131">
        <v>706</v>
      </c>
      <c r="G101" s="131">
        <v>663</v>
      </c>
      <c r="H101" s="131">
        <v>194</v>
      </c>
      <c r="I101" s="131">
        <v>25</v>
      </c>
      <c r="J101" s="131">
        <v>6</v>
      </c>
      <c r="K101" s="131">
        <v>20</v>
      </c>
      <c r="L101" s="131">
        <v>0</v>
      </c>
      <c r="M101" s="131">
        <v>13</v>
      </c>
      <c r="N101" s="131">
        <v>39</v>
      </c>
      <c r="O101" s="131">
        <v>2</v>
      </c>
      <c r="P101" s="131">
        <v>141</v>
      </c>
      <c r="Q101" s="131">
        <v>27</v>
      </c>
      <c r="R101" s="131">
        <v>0</v>
      </c>
      <c r="S101" s="131">
        <v>0</v>
      </c>
      <c r="T101" s="131">
        <v>38</v>
      </c>
      <c r="U101" s="131">
        <v>19</v>
      </c>
      <c r="V101" s="131">
        <v>218</v>
      </c>
      <c r="W101" s="131">
        <v>43</v>
      </c>
      <c r="X101" s="131">
        <v>4</v>
      </c>
      <c r="Y101" s="125"/>
      <c r="Z101" s="126">
        <f t="shared" si="13"/>
        <v>6.3069501518670714</v>
      </c>
      <c r="AA101" s="126">
        <f t="shared" si="13"/>
        <v>93.90934844192634</v>
      </c>
      <c r="AB101" s="126">
        <f t="shared" si="14"/>
        <v>348.40092906914418</v>
      </c>
      <c r="AC101" s="127">
        <f t="shared" si="16"/>
        <v>51.282051282051277</v>
      </c>
      <c r="AD101" s="126">
        <f t="shared" si="15"/>
        <v>5.524079320113314</v>
      </c>
    </row>
    <row r="102" spans="1:30" s="46" customFormat="1" ht="34.5" customHeight="1">
      <c r="A102" s="104"/>
      <c r="B102" s="96" t="s">
        <v>93</v>
      </c>
      <c r="C102" s="98"/>
      <c r="D102" s="140"/>
      <c r="E102" s="131">
        <v>7580</v>
      </c>
      <c r="F102" s="131">
        <v>534</v>
      </c>
      <c r="G102" s="131">
        <v>489</v>
      </c>
      <c r="H102" s="131">
        <v>125</v>
      </c>
      <c r="I102" s="131">
        <v>33</v>
      </c>
      <c r="J102" s="131">
        <v>7</v>
      </c>
      <c r="K102" s="131">
        <v>21</v>
      </c>
      <c r="L102" s="131">
        <v>0</v>
      </c>
      <c r="M102" s="131">
        <v>15</v>
      </c>
      <c r="N102" s="131">
        <v>43</v>
      </c>
      <c r="O102" s="131">
        <v>2</v>
      </c>
      <c r="P102" s="131">
        <v>107</v>
      </c>
      <c r="Q102" s="131">
        <v>20</v>
      </c>
      <c r="R102" s="131">
        <v>0</v>
      </c>
      <c r="S102" s="131">
        <v>0</v>
      </c>
      <c r="T102" s="131">
        <v>31</v>
      </c>
      <c r="U102" s="131">
        <v>7</v>
      </c>
      <c r="V102" s="131">
        <v>163</v>
      </c>
      <c r="W102" s="131">
        <v>45</v>
      </c>
      <c r="X102" s="131">
        <v>2</v>
      </c>
      <c r="Y102" s="125"/>
      <c r="Z102" s="126">
        <f t="shared" si="13"/>
        <v>7.0448548812664908</v>
      </c>
      <c r="AA102" s="126">
        <f t="shared" si="13"/>
        <v>91.573033707865164</v>
      </c>
      <c r="AB102" s="126">
        <f t="shared" si="14"/>
        <v>567.28232189973619</v>
      </c>
      <c r="AC102" s="127">
        <f t="shared" si="16"/>
        <v>48.837209302325576</v>
      </c>
      <c r="AD102" s="126">
        <f t="shared" si="15"/>
        <v>8.0524344569288395</v>
      </c>
    </row>
    <row r="103" spans="1:30" s="46" customFormat="1" ht="34.5" customHeight="1" thickBot="1">
      <c r="A103" s="106"/>
      <c r="B103" s="107" t="s">
        <v>94</v>
      </c>
      <c r="C103" s="108"/>
      <c r="D103" s="144"/>
      <c r="E103" s="132">
        <v>75010</v>
      </c>
      <c r="F103" s="132">
        <v>4043</v>
      </c>
      <c r="G103" s="132">
        <v>3760</v>
      </c>
      <c r="H103" s="132">
        <v>1192</v>
      </c>
      <c r="I103" s="132">
        <v>106</v>
      </c>
      <c r="J103" s="132">
        <v>25</v>
      </c>
      <c r="K103" s="132">
        <v>75</v>
      </c>
      <c r="L103" s="132">
        <v>0</v>
      </c>
      <c r="M103" s="132">
        <v>54</v>
      </c>
      <c r="N103" s="132">
        <v>154</v>
      </c>
      <c r="O103" s="132">
        <v>8</v>
      </c>
      <c r="P103" s="132">
        <v>840</v>
      </c>
      <c r="Q103" s="132">
        <v>129</v>
      </c>
      <c r="R103" s="132">
        <v>16</v>
      </c>
      <c r="S103" s="132">
        <v>4</v>
      </c>
      <c r="T103" s="132">
        <v>180</v>
      </c>
      <c r="U103" s="132">
        <v>106</v>
      </c>
      <c r="V103" s="132">
        <v>1227</v>
      </c>
      <c r="W103" s="132">
        <v>283</v>
      </c>
      <c r="X103" s="132">
        <v>24</v>
      </c>
      <c r="Y103" s="146"/>
      <c r="Z103" s="134">
        <f t="shared" si="13"/>
        <v>5.3899480069324088</v>
      </c>
      <c r="AA103" s="134">
        <f t="shared" si="13"/>
        <v>93.000247341083352</v>
      </c>
      <c r="AB103" s="134">
        <f t="shared" si="14"/>
        <v>205.30595920543928</v>
      </c>
      <c r="AC103" s="135">
        <f t="shared" si="16"/>
        <v>48.701298701298704</v>
      </c>
      <c r="AD103" s="134">
        <f t="shared" si="15"/>
        <v>3.8090526836507541</v>
      </c>
    </row>
    <row r="104" spans="1:30" s="46" customFormat="1" ht="34.5" customHeight="1" thickTop="1">
      <c r="A104" s="99"/>
      <c r="B104" s="100" t="s">
        <v>81</v>
      </c>
      <c r="C104" s="101"/>
      <c r="D104" s="150"/>
      <c r="E104" s="136">
        <v>129006</v>
      </c>
      <c r="F104" s="136">
        <v>8282</v>
      </c>
      <c r="G104" s="136">
        <v>7557</v>
      </c>
      <c r="H104" s="136">
        <v>2300</v>
      </c>
      <c r="I104" s="136">
        <v>287</v>
      </c>
      <c r="J104" s="136">
        <v>69</v>
      </c>
      <c r="K104" s="136">
        <v>236</v>
      </c>
      <c r="L104" s="136">
        <v>0</v>
      </c>
      <c r="M104" s="136">
        <v>134</v>
      </c>
      <c r="N104" s="136">
        <v>439</v>
      </c>
      <c r="O104" s="136">
        <v>18</v>
      </c>
      <c r="P104" s="136">
        <v>1396</v>
      </c>
      <c r="Q104" s="136">
        <v>276</v>
      </c>
      <c r="R104" s="136">
        <v>39</v>
      </c>
      <c r="S104" s="136">
        <v>17</v>
      </c>
      <c r="T104" s="136">
        <v>568</v>
      </c>
      <c r="U104" s="136">
        <v>219</v>
      </c>
      <c r="V104" s="136">
        <v>2521</v>
      </c>
      <c r="W104" s="136">
        <v>725</v>
      </c>
      <c r="X104" s="136">
        <v>41</v>
      </c>
      <c r="Y104" s="149"/>
      <c r="Z104" s="138">
        <f>F104/E104*100</f>
        <v>6.4198564407856997</v>
      </c>
      <c r="AA104" s="138">
        <f t="shared" ref="AA104" si="17">G104/F104*100</f>
        <v>91.246075827094913</v>
      </c>
      <c r="AB104" s="138">
        <f t="shared" si="14"/>
        <v>340.29424987985055</v>
      </c>
      <c r="AC104" s="139">
        <f t="shared" si="16"/>
        <v>53.758542141230073</v>
      </c>
      <c r="AD104" s="138">
        <f t="shared" si="15"/>
        <v>5.3006520164211546</v>
      </c>
    </row>
    <row r="105" spans="1:30" ht="10.5" customHeight="1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5"/>
      <c r="Z105" s="5"/>
      <c r="AA105" s="5"/>
      <c r="AB105" s="5"/>
      <c r="AC105" s="6"/>
      <c r="AD105" s="5"/>
    </row>
    <row r="106" spans="1:30" ht="17.100000000000001" customHeight="1"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</sheetData>
  <mergeCells count="96">
    <mergeCell ref="Z73:Z78"/>
    <mergeCell ref="AA73:AA78"/>
    <mergeCell ref="T74:T78"/>
    <mergeCell ref="S74:S78"/>
    <mergeCell ref="H73:V73"/>
    <mergeCell ref="W73:W78"/>
    <mergeCell ref="X73:X78"/>
    <mergeCell ref="Y73:Y78"/>
    <mergeCell ref="H74:H78"/>
    <mergeCell ref="I74:N75"/>
    <mergeCell ref="O74:O78"/>
    <mergeCell ref="P74:P78"/>
    <mergeCell ref="Q74:Q78"/>
    <mergeCell ref="N76:N78"/>
    <mergeCell ref="L77:L78"/>
    <mergeCell ref="U74:U78"/>
    <mergeCell ref="AA2:AD2"/>
    <mergeCell ref="AB73:AB78"/>
    <mergeCell ref="AC73:AC78"/>
    <mergeCell ref="AD73:AD78"/>
    <mergeCell ref="AB38:AB43"/>
    <mergeCell ref="AC38:AC43"/>
    <mergeCell ref="AD38:AD43"/>
    <mergeCell ref="AA72:AD72"/>
    <mergeCell ref="AD3:AD8"/>
    <mergeCell ref="V39:V43"/>
    <mergeCell ref="I41:I43"/>
    <mergeCell ref="J76:J78"/>
    <mergeCell ref="K76:K78"/>
    <mergeCell ref="M76:M78"/>
    <mergeCell ref="R74:R78"/>
    <mergeCell ref="R39:R43"/>
    <mergeCell ref="W3:W8"/>
    <mergeCell ref="X3:X8"/>
    <mergeCell ref="A73:C78"/>
    <mergeCell ref="D73:D78"/>
    <mergeCell ref="E73:E78"/>
    <mergeCell ref="F73:F78"/>
    <mergeCell ref="G73:G78"/>
    <mergeCell ref="V74:V78"/>
    <mergeCell ref="I76:I78"/>
    <mergeCell ref="J41:J43"/>
    <mergeCell ref="K41:K43"/>
    <mergeCell ref="M41:M43"/>
    <mergeCell ref="N41:N43"/>
    <mergeCell ref="L42:L43"/>
    <mergeCell ref="T39:T43"/>
    <mergeCell ref="U39:U43"/>
    <mergeCell ref="Y3:Y8"/>
    <mergeCell ref="Z3:Z8"/>
    <mergeCell ref="AA3:AA8"/>
    <mergeCell ref="AB3:AB8"/>
    <mergeCell ref="H3:V3"/>
    <mergeCell ref="U4:U8"/>
    <mergeCell ref="V4:V8"/>
    <mergeCell ref="P4:P8"/>
    <mergeCell ref="Q4:Q8"/>
    <mergeCell ref="K6:K8"/>
    <mergeCell ref="M6:M8"/>
    <mergeCell ref="N6:N8"/>
    <mergeCell ref="L7:L8"/>
    <mergeCell ref="R4:R8"/>
    <mergeCell ref="S4:S8"/>
    <mergeCell ref="T4:T8"/>
    <mergeCell ref="G38:G43"/>
    <mergeCell ref="A13:C13"/>
    <mergeCell ref="Z38:Z43"/>
    <mergeCell ref="AA38:AA43"/>
    <mergeCell ref="AC3:AC8"/>
    <mergeCell ref="S39:S43"/>
    <mergeCell ref="H38:V38"/>
    <mergeCell ref="W38:W43"/>
    <mergeCell ref="X38:X43"/>
    <mergeCell ref="Y38:Y43"/>
    <mergeCell ref="H39:H43"/>
    <mergeCell ref="I39:N40"/>
    <mergeCell ref="O39:O43"/>
    <mergeCell ref="P39:P43"/>
    <mergeCell ref="Q39:Q43"/>
    <mergeCell ref="AA37:AD37"/>
    <mergeCell ref="A48:C48"/>
    <mergeCell ref="A83:C83"/>
    <mergeCell ref="H4:H8"/>
    <mergeCell ref="I4:N5"/>
    <mergeCell ref="O4:O8"/>
    <mergeCell ref="A3:C8"/>
    <mergeCell ref="D3:D8"/>
    <mergeCell ref="E3:E8"/>
    <mergeCell ref="I6:I8"/>
    <mergeCell ref="J6:J8"/>
    <mergeCell ref="F3:F8"/>
    <mergeCell ref="G3:G8"/>
    <mergeCell ref="A38:C43"/>
    <mergeCell ref="D38:D43"/>
    <mergeCell ref="E38:E43"/>
    <mergeCell ref="F38:F43"/>
  </mergeCells>
  <phoneticPr fontId="7"/>
  <pageMargins left="0.47244094488188981" right="0.23622047244094491" top="0.70866141732283472" bottom="0.47244094488188981" header="0.31496062992125984" footer="0.31496062992125984"/>
  <pageSetup paperSize="9" scale="45" pageOrder="overThenDown" orientation="landscape" horizontalDpi="300" verticalDpi="300" r:id="rId1"/>
  <headerFooter alignWithMargins="0"/>
  <rowBreaks count="2" manualBreakCount="2">
    <brk id="35" max="29" man="1"/>
    <brk id="70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view="pageBreakPreview" zoomScale="80" zoomScaleNormal="75" zoomScaleSheetLayoutView="80" workbookViewId="0">
      <selection activeCell="Z44" sqref="Z44:Z49"/>
    </sheetView>
  </sheetViews>
  <sheetFormatPr defaultColWidth="11.625" defaultRowHeight="17.25"/>
  <cols>
    <col min="1" max="1" width="2.625" style="65" customWidth="1"/>
    <col min="2" max="2" width="9.75" style="65" customWidth="1"/>
    <col min="3" max="3" width="9.125" style="1" customWidth="1"/>
    <col min="4" max="24" width="8.25" style="1" customWidth="1"/>
    <col min="25" max="25" width="9.875" style="1" customWidth="1"/>
    <col min="26" max="27" width="8.25" style="1" customWidth="1"/>
    <col min="28" max="32" width="12.625" style="1" customWidth="1"/>
    <col min="33" max="16384" width="11.625" style="1"/>
  </cols>
  <sheetData>
    <row r="1" spans="1:27" s="15" customFormat="1" ht="30" customHeight="1">
      <c r="A1" s="8"/>
      <c r="B1" s="8"/>
      <c r="C1" s="16" t="s">
        <v>122</v>
      </c>
    </row>
    <row r="2" spans="1:27" s="77" customFormat="1" ht="30" customHeight="1">
      <c r="B2" s="73" t="s">
        <v>96</v>
      </c>
      <c r="Y2" s="249" t="s">
        <v>115</v>
      </c>
      <c r="Z2" s="250"/>
      <c r="AA2" s="250"/>
    </row>
    <row r="3" spans="1:27" s="8" customFormat="1" ht="30" customHeight="1">
      <c r="A3" s="173" t="s">
        <v>0</v>
      </c>
      <c r="B3" s="174"/>
      <c r="C3" s="151" t="s">
        <v>109</v>
      </c>
      <c r="D3" s="151" t="s">
        <v>2</v>
      </c>
      <c r="E3" s="151" t="s">
        <v>3</v>
      </c>
      <c r="F3" s="170" t="s">
        <v>4</v>
      </c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2"/>
      <c r="U3" s="165" t="s">
        <v>5</v>
      </c>
      <c r="V3" s="165" t="s">
        <v>6</v>
      </c>
      <c r="W3" s="168" t="s">
        <v>8</v>
      </c>
      <c r="X3" s="168" t="s">
        <v>9</v>
      </c>
      <c r="Y3" s="168" t="s">
        <v>10</v>
      </c>
      <c r="Z3" s="168" t="s">
        <v>11</v>
      </c>
      <c r="AA3" s="168" t="s">
        <v>12</v>
      </c>
    </row>
    <row r="4" spans="1:27" s="8" customFormat="1" ht="30" customHeight="1">
      <c r="A4" s="179"/>
      <c r="B4" s="200"/>
      <c r="C4" s="152"/>
      <c r="D4" s="152"/>
      <c r="E4" s="152"/>
      <c r="F4" s="165" t="s">
        <v>13</v>
      </c>
      <c r="G4" s="173" t="s">
        <v>77</v>
      </c>
      <c r="H4" s="174"/>
      <c r="I4" s="174"/>
      <c r="J4" s="174"/>
      <c r="K4" s="174"/>
      <c r="L4" s="175"/>
      <c r="M4" s="151" t="s">
        <v>15</v>
      </c>
      <c r="N4" s="151" t="s">
        <v>16</v>
      </c>
      <c r="O4" s="151" t="s">
        <v>17</v>
      </c>
      <c r="P4" s="151" t="s">
        <v>18</v>
      </c>
      <c r="Q4" s="162" t="s">
        <v>19</v>
      </c>
      <c r="R4" s="162" t="s">
        <v>20</v>
      </c>
      <c r="S4" s="151" t="s">
        <v>21</v>
      </c>
      <c r="T4" s="151" t="s">
        <v>22</v>
      </c>
      <c r="U4" s="152"/>
      <c r="V4" s="152"/>
      <c r="W4" s="169"/>
      <c r="X4" s="169"/>
      <c r="Y4" s="169"/>
      <c r="Z4" s="169"/>
      <c r="AA4" s="169"/>
    </row>
    <row r="5" spans="1:27" s="8" customFormat="1" ht="30" customHeight="1">
      <c r="A5" s="179"/>
      <c r="B5" s="200"/>
      <c r="C5" s="152"/>
      <c r="D5" s="152"/>
      <c r="E5" s="152"/>
      <c r="F5" s="152"/>
      <c r="G5" s="176"/>
      <c r="H5" s="177"/>
      <c r="I5" s="177"/>
      <c r="J5" s="177"/>
      <c r="K5" s="177"/>
      <c r="L5" s="178"/>
      <c r="M5" s="152"/>
      <c r="N5" s="152"/>
      <c r="O5" s="152"/>
      <c r="P5" s="152"/>
      <c r="Q5" s="163"/>
      <c r="R5" s="163"/>
      <c r="S5" s="152"/>
      <c r="T5" s="152"/>
      <c r="U5" s="152"/>
      <c r="V5" s="152"/>
      <c r="W5" s="169"/>
      <c r="X5" s="169"/>
      <c r="Y5" s="169"/>
      <c r="Z5" s="169"/>
      <c r="AA5" s="169"/>
    </row>
    <row r="6" spans="1:27" s="8" customFormat="1" ht="30" customHeight="1">
      <c r="A6" s="179"/>
      <c r="B6" s="200"/>
      <c r="C6" s="152"/>
      <c r="D6" s="152"/>
      <c r="E6" s="152"/>
      <c r="F6" s="152"/>
      <c r="G6" s="153" t="s">
        <v>23</v>
      </c>
      <c r="H6" s="153" t="s">
        <v>24</v>
      </c>
      <c r="I6" s="155" t="s">
        <v>25</v>
      </c>
      <c r="J6" s="9"/>
      <c r="K6" s="157" t="s">
        <v>26</v>
      </c>
      <c r="L6" s="159" t="s">
        <v>78</v>
      </c>
      <c r="M6" s="152"/>
      <c r="N6" s="152"/>
      <c r="O6" s="152"/>
      <c r="P6" s="152"/>
      <c r="Q6" s="163"/>
      <c r="R6" s="163"/>
      <c r="S6" s="152"/>
      <c r="T6" s="152"/>
      <c r="U6" s="152"/>
      <c r="V6" s="152"/>
      <c r="W6" s="169"/>
      <c r="X6" s="169"/>
      <c r="Y6" s="169"/>
      <c r="Z6" s="169"/>
      <c r="AA6" s="169"/>
    </row>
    <row r="7" spans="1:27" s="8" customFormat="1" ht="30" customHeight="1">
      <c r="A7" s="179"/>
      <c r="B7" s="200"/>
      <c r="C7" s="152"/>
      <c r="D7" s="152"/>
      <c r="E7" s="152"/>
      <c r="F7" s="152"/>
      <c r="G7" s="154"/>
      <c r="H7" s="154"/>
      <c r="I7" s="156"/>
      <c r="J7" s="160" t="s">
        <v>28</v>
      </c>
      <c r="K7" s="158"/>
      <c r="L7" s="158"/>
      <c r="M7" s="152"/>
      <c r="N7" s="152"/>
      <c r="O7" s="152"/>
      <c r="P7" s="152"/>
      <c r="Q7" s="163"/>
      <c r="R7" s="163"/>
      <c r="S7" s="152"/>
      <c r="T7" s="152"/>
      <c r="U7" s="152"/>
      <c r="V7" s="152"/>
      <c r="W7" s="169"/>
      <c r="X7" s="169"/>
      <c r="Y7" s="169"/>
      <c r="Z7" s="169"/>
      <c r="AA7" s="169"/>
    </row>
    <row r="8" spans="1:27" s="8" customFormat="1" ht="30" customHeight="1">
      <c r="A8" s="176"/>
      <c r="B8" s="177"/>
      <c r="C8" s="181"/>
      <c r="D8" s="181"/>
      <c r="E8" s="181"/>
      <c r="F8" s="181"/>
      <c r="G8" s="182"/>
      <c r="H8" s="182"/>
      <c r="I8" s="183"/>
      <c r="J8" s="190"/>
      <c r="K8" s="184"/>
      <c r="L8" s="184"/>
      <c r="M8" s="181"/>
      <c r="N8" s="181"/>
      <c r="O8" s="181"/>
      <c r="P8" s="181"/>
      <c r="Q8" s="189"/>
      <c r="R8" s="189"/>
      <c r="S8" s="181"/>
      <c r="T8" s="181"/>
      <c r="U8" s="181"/>
      <c r="V8" s="181"/>
      <c r="W8" s="186"/>
      <c r="X8" s="186"/>
      <c r="Y8" s="186"/>
      <c r="Z8" s="186"/>
      <c r="AA8" s="186"/>
    </row>
    <row r="9" spans="1:27" s="43" customFormat="1" ht="30" customHeight="1">
      <c r="A9" s="8" t="s">
        <v>97</v>
      </c>
      <c r="B9" s="8"/>
    </row>
    <row r="10" spans="1:27" s="43" customFormat="1" ht="30" customHeight="1">
      <c r="A10" s="60" t="s">
        <v>98</v>
      </c>
      <c r="B10" s="61"/>
      <c r="C10" s="54">
        <v>6173</v>
      </c>
      <c r="D10" s="54">
        <v>667</v>
      </c>
      <c r="E10" s="54">
        <v>550</v>
      </c>
      <c r="F10" s="54">
        <v>126</v>
      </c>
      <c r="G10" s="54">
        <v>5</v>
      </c>
      <c r="H10" s="54">
        <v>11</v>
      </c>
      <c r="I10" s="54">
        <v>16</v>
      </c>
      <c r="J10" s="54">
        <v>0</v>
      </c>
      <c r="K10" s="54">
        <v>3</v>
      </c>
      <c r="L10" s="54">
        <v>30</v>
      </c>
      <c r="M10" s="54">
        <v>4</v>
      </c>
      <c r="N10" s="54">
        <v>74</v>
      </c>
      <c r="O10" s="54">
        <v>33</v>
      </c>
      <c r="P10" s="54">
        <v>3</v>
      </c>
      <c r="Q10" s="54">
        <v>5</v>
      </c>
      <c r="R10" s="54">
        <v>87</v>
      </c>
      <c r="S10" s="54">
        <v>19</v>
      </c>
      <c r="T10" s="54">
        <v>208</v>
      </c>
      <c r="U10" s="54">
        <v>117</v>
      </c>
      <c r="V10" s="54">
        <v>6</v>
      </c>
      <c r="W10" s="51">
        <v>10.805119066904261</v>
      </c>
      <c r="X10" s="51">
        <v>82.458770614692654</v>
      </c>
      <c r="Y10" s="51">
        <v>485.98736432852746</v>
      </c>
      <c r="Z10" s="51">
        <v>53.333333333333336</v>
      </c>
      <c r="AA10" s="51">
        <v>4.497751124437781</v>
      </c>
    </row>
    <row r="11" spans="1:27" s="43" customFormat="1" ht="30" customHeight="1">
      <c r="A11" s="60" t="s">
        <v>99</v>
      </c>
      <c r="B11" s="61"/>
      <c r="C11" s="54">
        <v>33003</v>
      </c>
      <c r="D11" s="54">
        <v>2578</v>
      </c>
      <c r="E11" s="54">
        <v>2285</v>
      </c>
      <c r="F11" s="54">
        <v>636</v>
      </c>
      <c r="G11" s="54">
        <v>16</v>
      </c>
      <c r="H11" s="54">
        <v>34</v>
      </c>
      <c r="I11" s="54">
        <v>78</v>
      </c>
      <c r="J11" s="54">
        <v>0</v>
      </c>
      <c r="K11" s="54">
        <v>8</v>
      </c>
      <c r="L11" s="54">
        <v>120</v>
      </c>
      <c r="M11" s="54">
        <v>9</v>
      </c>
      <c r="N11" s="54">
        <v>332</v>
      </c>
      <c r="O11" s="54">
        <v>82</v>
      </c>
      <c r="P11" s="54">
        <v>19</v>
      </c>
      <c r="Q11" s="54">
        <v>11</v>
      </c>
      <c r="R11" s="54">
        <v>260</v>
      </c>
      <c r="S11" s="54">
        <v>74</v>
      </c>
      <c r="T11" s="54">
        <v>883</v>
      </c>
      <c r="U11" s="54">
        <v>293</v>
      </c>
      <c r="V11" s="54">
        <v>17</v>
      </c>
      <c r="W11" s="51">
        <v>7.8114110838408637</v>
      </c>
      <c r="X11" s="51">
        <v>88.634600465477106</v>
      </c>
      <c r="Y11" s="51">
        <v>363.60330879010996</v>
      </c>
      <c r="Z11" s="51">
        <v>65</v>
      </c>
      <c r="AA11" s="51">
        <v>4.6547711404189291</v>
      </c>
    </row>
    <row r="12" spans="1:27" s="43" customFormat="1" ht="30" customHeight="1">
      <c r="A12" s="62"/>
      <c r="B12" s="64" t="s">
        <v>100</v>
      </c>
      <c r="C12" s="54">
        <v>39176</v>
      </c>
      <c r="D12" s="54">
        <v>3245</v>
      </c>
      <c r="E12" s="54">
        <v>2835</v>
      </c>
      <c r="F12" s="54">
        <v>762</v>
      </c>
      <c r="G12" s="54">
        <v>21</v>
      </c>
      <c r="H12" s="54">
        <v>45</v>
      </c>
      <c r="I12" s="54">
        <v>94</v>
      </c>
      <c r="J12" s="54">
        <v>0</v>
      </c>
      <c r="K12" s="54">
        <v>11</v>
      </c>
      <c r="L12" s="54">
        <v>150</v>
      </c>
      <c r="M12" s="54">
        <v>13</v>
      </c>
      <c r="N12" s="54">
        <v>406</v>
      </c>
      <c r="O12" s="54">
        <v>115</v>
      </c>
      <c r="P12" s="54">
        <v>22</v>
      </c>
      <c r="Q12" s="54">
        <v>16</v>
      </c>
      <c r="R12" s="54">
        <v>347</v>
      </c>
      <c r="S12" s="54">
        <v>93</v>
      </c>
      <c r="T12" s="54">
        <v>1091</v>
      </c>
      <c r="U12" s="54">
        <v>410</v>
      </c>
      <c r="V12" s="54">
        <v>23</v>
      </c>
      <c r="W12" s="51">
        <v>8.2831325301204828</v>
      </c>
      <c r="X12" s="51">
        <v>87.365177195685675</v>
      </c>
      <c r="Y12" s="51">
        <v>382.88748213191747</v>
      </c>
      <c r="Z12" s="51">
        <v>62.666666666666671</v>
      </c>
      <c r="AA12" s="51">
        <v>4.6224961479198763</v>
      </c>
    </row>
    <row r="13" spans="1:27" s="43" customFormat="1" ht="30" customHeight="1">
      <c r="A13" s="8" t="s">
        <v>101</v>
      </c>
      <c r="B13" s="8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  <c r="X13" s="48"/>
      <c r="Y13" s="48"/>
      <c r="Z13" s="48"/>
      <c r="AA13" s="48"/>
    </row>
    <row r="14" spans="1:27" s="43" customFormat="1" ht="30" customHeight="1">
      <c r="A14" s="60"/>
      <c r="B14" s="61" t="s">
        <v>102</v>
      </c>
      <c r="C14" s="54">
        <v>8139</v>
      </c>
      <c r="D14" s="54">
        <v>599</v>
      </c>
      <c r="E14" s="54">
        <v>551</v>
      </c>
      <c r="F14" s="54">
        <v>138</v>
      </c>
      <c r="G14" s="54">
        <v>5</v>
      </c>
      <c r="H14" s="54">
        <v>7</v>
      </c>
      <c r="I14" s="54">
        <v>8</v>
      </c>
      <c r="J14" s="54">
        <v>0</v>
      </c>
      <c r="K14" s="54">
        <v>2</v>
      </c>
      <c r="L14" s="54">
        <v>17</v>
      </c>
      <c r="M14" s="54">
        <v>1</v>
      </c>
      <c r="N14" s="54">
        <v>178</v>
      </c>
      <c r="O14" s="54">
        <v>16</v>
      </c>
      <c r="P14" s="54">
        <v>3</v>
      </c>
      <c r="Q14" s="54">
        <v>2</v>
      </c>
      <c r="R14" s="54">
        <v>22</v>
      </c>
      <c r="S14" s="54">
        <v>19</v>
      </c>
      <c r="T14" s="54">
        <v>184</v>
      </c>
      <c r="U14" s="54">
        <v>48</v>
      </c>
      <c r="V14" s="54">
        <v>2</v>
      </c>
      <c r="W14" s="51">
        <v>7.3596264897407542</v>
      </c>
      <c r="X14" s="51">
        <v>91.98664440734558</v>
      </c>
      <c r="Y14" s="51">
        <v>208.87086865708318</v>
      </c>
      <c r="Z14" s="51">
        <v>47.058823529411761</v>
      </c>
      <c r="AA14" s="51">
        <v>2.8380634390651087</v>
      </c>
    </row>
    <row r="15" spans="1:27" s="43" customFormat="1" ht="30" customHeight="1">
      <c r="A15" s="60"/>
      <c r="B15" s="61" t="s">
        <v>103</v>
      </c>
      <c r="C15" s="54">
        <v>46579</v>
      </c>
      <c r="D15" s="54">
        <v>2513</v>
      </c>
      <c r="E15" s="54">
        <v>2347</v>
      </c>
      <c r="F15" s="54">
        <v>746</v>
      </c>
      <c r="G15" s="54">
        <v>9</v>
      </c>
      <c r="H15" s="54">
        <v>17</v>
      </c>
      <c r="I15" s="54">
        <v>33</v>
      </c>
      <c r="J15" s="54">
        <v>0</v>
      </c>
      <c r="K15" s="54">
        <v>5</v>
      </c>
      <c r="L15" s="54">
        <v>55</v>
      </c>
      <c r="M15" s="54">
        <v>8</v>
      </c>
      <c r="N15" s="54">
        <v>491</v>
      </c>
      <c r="O15" s="54">
        <v>68</v>
      </c>
      <c r="P15" s="54">
        <v>15</v>
      </c>
      <c r="Q15" s="54">
        <v>4</v>
      </c>
      <c r="R15" s="54">
        <v>100</v>
      </c>
      <c r="S15" s="54">
        <v>70</v>
      </c>
      <c r="T15" s="54">
        <v>887</v>
      </c>
      <c r="U15" s="54">
        <v>166</v>
      </c>
      <c r="V15" s="54">
        <v>23</v>
      </c>
      <c r="W15" s="51">
        <v>5.3951351467399471</v>
      </c>
      <c r="X15" s="51">
        <v>93.394349383207327</v>
      </c>
      <c r="Y15" s="51">
        <v>118.0789626226411</v>
      </c>
      <c r="Z15" s="51">
        <v>60</v>
      </c>
      <c r="AA15" s="51">
        <v>2.1886191802626342</v>
      </c>
    </row>
    <row r="16" spans="1:27" s="43" customFormat="1" ht="30" customHeight="1">
      <c r="A16" s="62"/>
      <c r="B16" s="64" t="s">
        <v>100</v>
      </c>
      <c r="C16" s="54">
        <v>54718</v>
      </c>
      <c r="D16" s="54">
        <v>3112</v>
      </c>
      <c r="E16" s="54">
        <v>2898</v>
      </c>
      <c r="F16" s="54">
        <v>884</v>
      </c>
      <c r="G16" s="54">
        <v>14</v>
      </c>
      <c r="H16" s="54">
        <v>24</v>
      </c>
      <c r="I16" s="54">
        <v>41</v>
      </c>
      <c r="J16" s="54">
        <v>0</v>
      </c>
      <c r="K16" s="54">
        <v>7</v>
      </c>
      <c r="L16" s="54">
        <v>72</v>
      </c>
      <c r="M16" s="54">
        <v>9</v>
      </c>
      <c r="N16" s="54">
        <v>669</v>
      </c>
      <c r="O16" s="54">
        <v>84</v>
      </c>
      <c r="P16" s="54">
        <v>18</v>
      </c>
      <c r="Q16" s="54">
        <v>6</v>
      </c>
      <c r="R16" s="54">
        <v>122</v>
      </c>
      <c r="S16" s="54">
        <v>89</v>
      </c>
      <c r="T16" s="54">
        <v>1071</v>
      </c>
      <c r="U16" s="54">
        <v>214</v>
      </c>
      <c r="V16" s="54">
        <v>25</v>
      </c>
      <c r="W16" s="51">
        <v>5.6873423736247677</v>
      </c>
      <c r="X16" s="51">
        <v>93.123393316195376</v>
      </c>
      <c r="Y16" s="51">
        <v>131.58375671625424</v>
      </c>
      <c r="Z16" s="51">
        <v>56.944444444444443</v>
      </c>
      <c r="AA16" s="51">
        <v>2.3136246786632388</v>
      </c>
    </row>
    <row r="17" spans="1:28" s="43" customFormat="1" ht="30" customHeight="1">
      <c r="A17" s="8" t="s">
        <v>104</v>
      </c>
      <c r="B17" s="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8"/>
      <c r="X17" s="48"/>
      <c r="Y17" s="48"/>
      <c r="Z17" s="48"/>
      <c r="AA17" s="48"/>
    </row>
    <row r="18" spans="1:28" s="43" customFormat="1" ht="30" customHeight="1">
      <c r="A18" s="60"/>
      <c r="B18" s="61" t="s">
        <v>102</v>
      </c>
      <c r="C18" s="54">
        <v>14312</v>
      </c>
      <c r="D18" s="54">
        <v>1266</v>
      </c>
      <c r="E18" s="54">
        <v>1101</v>
      </c>
      <c r="F18" s="54">
        <v>264</v>
      </c>
      <c r="G18" s="54">
        <v>10</v>
      </c>
      <c r="H18" s="54">
        <v>18</v>
      </c>
      <c r="I18" s="54">
        <v>24</v>
      </c>
      <c r="J18" s="54">
        <v>0</v>
      </c>
      <c r="K18" s="54">
        <v>5</v>
      </c>
      <c r="L18" s="54">
        <v>47</v>
      </c>
      <c r="M18" s="54">
        <v>5</v>
      </c>
      <c r="N18" s="54">
        <v>252</v>
      </c>
      <c r="O18" s="54">
        <v>49</v>
      </c>
      <c r="P18" s="54">
        <v>6</v>
      </c>
      <c r="Q18" s="54">
        <v>7</v>
      </c>
      <c r="R18" s="54">
        <v>109</v>
      </c>
      <c r="S18" s="54">
        <v>38</v>
      </c>
      <c r="T18" s="54">
        <v>392</v>
      </c>
      <c r="U18" s="54">
        <v>165</v>
      </c>
      <c r="V18" s="54">
        <v>8</v>
      </c>
      <c r="W18" s="51">
        <v>8.845723868082727</v>
      </c>
      <c r="X18" s="51">
        <v>86.966824644549774</v>
      </c>
      <c r="Y18" s="51">
        <v>328.39575181665737</v>
      </c>
      <c r="Z18" s="51">
        <v>51.063829787234042</v>
      </c>
      <c r="AA18" s="51">
        <v>3.7124802527646126</v>
      </c>
    </row>
    <row r="19" spans="1:28" s="43" customFormat="1" ht="30" customHeight="1">
      <c r="A19" s="60"/>
      <c r="B19" s="61" t="s">
        <v>103</v>
      </c>
      <c r="C19" s="54">
        <v>79582</v>
      </c>
      <c r="D19" s="54">
        <v>5091</v>
      </c>
      <c r="E19" s="54">
        <v>4632</v>
      </c>
      <c r="F19" s="54">
        <v>1382</v>
      </c>
      <c r="G19" s="54">
        <v>25</v>
      </c>
      <c r="H19" s="54">
        <v>51</v>
      </c>
      <c r="I19" s="54">
        <v>111</v>
      </c>
      <c r="J19" s="54">
        <v>0</v>
      </c>
      <c r="K19" s="54">
        <v>13</v>
      </c>
      <c r="L19" s="54">
        <v>175</v>
      </c>
      <c r="M19" s="54">
        <v>17</v>
      </c>
      <c r="N19" s="54">
        <v>823</v>
      </c>
      <c r="O19" s="54">
        <v>150</v>
      </c>
      <c r="P19" s="54">
        <v>34</v>
      </c>
      <c r="Q19" s="54">
        <v>15</v>
      </c>
      <c r="R19" s="54">
        <v>360</v>
      </c>
      <c r="S19" s="54">
        <v>144</v>
      </c>
      <c r="T19" s="54">
        <v>1770</v>
      </c>
      <c r="U19" s="54">
        <v>459</v>
      </c>
      <c r="V19" s="54">
        <v>40</v>
      </c>
      <c r="W19" s="51">
        <v>6.3971752406323041</v>
      </c>
      <c r="X19" s="51">
        <v>90.984089569829109</v>
      </c>
      <c r="Y19" s="51">
        <v>219.89897212937598</v>
      </c>
      <c r="Z19" s="51">
        <v>63.428571428571423</v>
      </c>
      <c r="AA19" s="51">
        <v>3.4374386171675506</v>
      </c>
    </row>
    <row r="20" spans="1:28" s="43" customFormat="1" ht="30" customHeight="1">
      <c r="A20" s="62"/>
      <c r="B20" s="64" t="s">
        <v>100</v>
      </c>
      <c r="C20" s="54">
        <v>93894</v>
      </c>
      <c r="D20" s="54">
        <v>6357</v>
      </c>
      <c r="E20" s="54">
        <v>5733</v>
      </c>
      <c r="F20" s="54">
        <v>1646</v>
      </c>
      <c r="G20" s="54">
        <v>35</v>
      </c>
      <c r="H20" s="54">
        <v>69</v>
      </c>
      <c r="I20" s="54">
        <v>135</v>
      </c>
      <c r="J20" s="54">
        <v>0</v>
      </c>
      <c r="K20" s="54">
        <v>18</v>
      </c>
      <c r="L20" s="54">
        <v>222</v>
      </c>
      <c r="M20" s="54">
        <v>22</v>
      </c>
      <c r="N20" s="54">
        <v>1075</v>
      </c>
      <c r="O20" s="54">
        <v>199</v>
      </c>
      <c r="P20" s="54">
        <v>40</v>
      </c>
      <c r="Q20" s="54">
        <v>22</v>
      </c>
      <c r="R20" s="54">
        <v>469</v>
      </c>
      <c r="S20" s="54">
        <v>182</v>
      </c>
      <c r="T20" s="54">
        <v>2162</v>
      </c>
      <c r="U20" s="54">
        <v>624</v>
      </c>
      <c r="V20" s="54">
        <v>48</v>
      </c>
      <c r="W20" s="51">
        <v>6.7704006645792072</v>
      </c>
      <c r="X20" s="51">
        <v>90.184049079754601</v>
      </c>
      <c r="Y20" s="51">
        <v>236.43683302447442</v>
      </c>
      <c r="Z20" s="51">
        <v>60.810810810810814</v>
      </c>
      <c r="AA20" s="51">
        <v>3.4922133081642284</v>
      </c>
    </row>
    <row r="21" spans="1:28" s="43" customFormat="1" ht="30" customHeight="1">
      <c r="A21" s="66"/>
      <c r="B21" s="74" t="s">
        <v>105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45"/>
      <c r="X21" s="45"/>
      <c r="Y21" s="45"/>
      <c r="Z21" s="45"/>
      <c r="AA21" s="45"/>
    </row>
    <row r="22" spans="1:28" s="77" customFormat="1" ht="30" customHeight="1">
      <c r="B22" s="73" t="s">
        <v>106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90"/>
      <c r="X22" s="90"/>
      <c r="Y22" s="251" t="s">
        <v>116</v>
      </c>
      <c r="Z22" s="252"/>
      <c r="AA22" s="252"/>
    </row>
    <row r="23" spans="1:28" s="8" customFormat="1" ht="30" customHeight="1">
      <c r="A23" s="173" t="s">
        <v>0</v>
      </c>
      <c r="B23" s="174"/>
      <c r="C23" s="253" t="s">
        <v>109</v>
      </c>
      <c r="D23" s="253" t="s">
        <v>2</v>
      </c>
      <c r="E23" s="253" t="s">
        <v>3</v>
      </c>
      <c r="F23" s="256" t="s">
        <v>4</v>
      </c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8"/>
      <c r="U23" s="259" t="s">
        <v>5</v>
      </c>
      <c r="V23" s="259" t="s">
        <v>6</v>
      </c>
      <c r="W23" s="260" t="s">
        <v>8</v>
      </c>
      <c r="X23" s="260" t="s">
        <v>9</v>
      </c>
      <c r="Y23" s="260" t="s">
        <v>10</v>
      </c>
      <c r="Z23" s="260" t="s">
        <v>11</v>
      </c>
      <c r="AA23" s="260" t="s">
        <v>12</v>
      </c>
    </row>
    <row r="24" spans="1:28" s="8" customFormat="1" ht="30" customHeight="1">
      <c r="A24" s="179"/>
      <c r="B24" s="200"/>
      <c r="C24" s="254"/>
      <c r="D24" s="254"/>
      <c r="E24" s="254"/>
      <c r="F24" s="259" t="s">
        <v>13</v>
      </c>
      <c r="G24" s="263" t="s">
        <v>107</v>
      </c>
      <c r="H24" s="264"/>
      <c r="I24" s="264"/>
      <c r="J24" s="264"/>
      <c r="K24" s="264"/>
      <c r="L24" s="265"/>
      <c r="M24" s="253" t="s">
        <v>15</v>
      </c>
      <c r="N24" s="253" t="s">
        <v>16</v>
      </c>
      <c r="O24" s="253" t="s">
        <v>17</v>
      </c>
      <c r="P24" s="253" t="s">
        <v>18</v>
      </c>
      <c r="Q24" s="281" t="s">
        <v>19</v>
      </c>
      <c r="R24" s="281" t="s">
        <v>20</v>
      </c>
      <c r="S24" s="253" t="s">
        <v>21</v>
      </c>
      <c r="T24" s="253" t="s">
        <v>22</v>
      </c>
      <c r="U24" s="254"/>
      <c r="V24" s="254"/>
      <c r="W24" s="261"/>
      <c r="X24" s="261"/>
      <c r="Y24" s="261"/>
      <c r="Z24" s="261"/>
      <c r="AA24" s="261"/>
    </row>
    <row r="25" spans="1:28" s="8" customFormat="1" ht="30" customHeight="1">
      <c r="A25" s="179"/>
      <c r="B25" s="200"/>
      <c r="C25" s="254"/>
      <c r="D25" s="254"/>
      <c r="E25" s="254"/>
      <c r="F25" s="254"/>
      <c r="G25" s="266"/>
      <c r="H25" s="267"/>
      <c r="I25" s="267"/>
      <c r="J25" s="267"/>
      <c r="K25" s="267"/>
      <c r="L25" s="268"/>
      <c r="M25" s="254"/>
      <c r="N25" s="254"/>
      <c r="O25" s="254"/>
      <c r="P25" s="254"/>
      <c r="Q25" s="282"/>
      <c r="R25" s="282"/>
      <c r="S25" s="254"/>
      <c r="T25" s="254"/>
      <c r="U25" s="254"/>
      <c r="V25" s="254"/>
      <c r="W25" s="261"/>
      <c r="X25" s="261"/>
      <c r="Y25" s="261"/>
      <c r="Z25" s="261"/>
      <c r="AA25" s="261"/>
    </row>
    <row r="26" spans="1:28" s="8" customFormat="1" ht="30" customHeight="1">
      <c r="A26" s="179"/>
      <c r="B26" s="200"/>
      <c r="C26" s="254"/>
      <c r="D26" s="254"/>
      <c r="E26" s="254"/>
      <c r="F26" s="254"/>
      <c r="G26" s="269" t="s">
        <v>23</v>
      </c>
      <c r="H26" s="269" t="s">
        <v>24</v>
      </c>
      <c r="I26" s="272" t="s">
        <v>25</v>
      </c>
      <c r="J26" s="59"/>
      <c r="K26" s="275" t="s">
        <v>26</v>
      </c>
      <c r="L26" s="278" t="s">
        <v>108</v>
      </c>
      <c r="M26" s="254"/>
      <c r="N26" s="254"/>
      <c r="O26" s="254"/>
      <c r="P26" s="254"/>
      <c r="Q26" s="282"/>
      <c r="R26" s="282"/>
      <c r="S26" s="254"/>
      <c r="T26" s="254"/>
      <c r="U26" s="254"/>
      <c r="V26" s="254"/>
      <c r="W26" s="261"/>
      <c r="X26" s="261"/>
      <c r="Y26" s="261"/>
      <c r="Z26" s="261"/>
      <c r="AA26" s="261"/>
    </row>
    <row r="27" spans="1:28" s="8" customFormat="1" ht="30" customHeight="1">
      <c r="A27" s="179"/>
      <c r="B27" s="200"/>
      <c r="C27" s="254"/>
      <c r="D27" s="254"/>
      <c r="E27" s="254"/>
      <c r="F27" s="254"/>
      <c r="G27" s="270"/>
      <c r="H27" s="270"/>
      <c r="I27" s="273"/>
      <c r="J27" s="279" t="s">
        <v>28</v>
      </c>
      <c r="K27" s="276"/>
      <c r="L27" s="276"/>
      <c r="M27" s="254"/>
      <c r="N27" s="254"/>
      <c r="O27" s="254"/>
      <c r="P27" s="254"/>
      <c r="Q27" s="282"/>
      <c r="R27" s="282"/>
      <c r="S27" s="254"/>
      <c r="T27" s="254"/>
      <c r="U27" s="254"/>
      <c r="V27" s="254"/>
      <c r="W27" s="261"/>
      <c r="X27" s="261"/>
      <c r="Y27" s="261"/>
      <c r="Z27" s="261"/>
      <c r="AA27" s="261"/>
    </row>
    <row r="28" spans="1:28" s="8" customFormat="1" ht="30" customHeight="1">
      <c r="A28" s="176"/>
      <c r="B28" s="177"/>
      <c r="C28" s="255"/>
      <c r="D28" s="255"/>
      <c r="E28" s="255"/>
      <c r="F28" s="255"/>
      <c r="G28" s="271"/>
      <c r="H28" s="271"/>
      <c r="I28" s="274"/>
      <c r="J28" s="280"/>
      <c r="K28" s="277"/>
      <c r="L28" s="277"/>
      <c r="M28" s="255"/>
      <c r="N28" s="255"/>
      <c r="O28" s="255"/>
      <c r="P28" s="255"/>
      <c r="Q28" s="283"/>
      <c r="R28" s="283"/>
      <c r="S28" s="255"/>
      <c r="T28" s="255"/>
      <c r="U28" s="255"/>
      <c r="V28" s="255"/>
      <c r="W28" s="262"/>
      <c r="X28" s="262"/>
      <c r="Y28" s="262"/>
      <c r="Z28" s="262"/>
      <c r="AA28" s="262"/>
    </row>
    <row r="29" spans="1:28" s="43" customFormat="1" ht="30" customHeight="1">
      <c r="A29" s="8" t="s">
        <v>97</v>
      </c>
      <c r="B29" s="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5"/>
      <c r="X29" s="45"/>
      <c r="Y29" s="45"/>
      <c r="Z29" s="45"/>
      <c r="AA29" s="45"/>
    </row>
    <row r="30" spans="1:28" s="43" customFormat="1" ht="30" customHeight="1">
      <c r="A30" s="60" t="s">
        <v>98</v>
      </c>
      <c r="B30" s="61"/>
      <c r="C30" s="52">
        <v>4260</v>
      </c>
      <c r="D30" s="52">
        <v>485</v>
      </c>
      <c r="E30" s="52">
        <v>433</v>
      </c>
      <c r="F30" s="52">
        <v>101</v>
      </c>
      <c r="G30" s="52">
        <v>61</v>
      </c>
      <c r="H30" s="52">
        <v>12</v>
      </c>
      <c r="I30" s="52">
        <v>23</v>
      </c>
      <c r="J30" s="52">
        <v>0</v>
      </c>
      <c r="K30" s="52">
        <v>26</v>
      </c>
      <c r="L30" s="52">
        <v>61</v>
      </c>
      <c r="M30" s="52">
        <v>1</v>
      </c>
      <c r="N30" s="52">
        <v>69</v>
      </c>
      <c r="O30" s="52">
        <v>25</v>
      </c>
      <c r="P30" s="52">
        <v>1</v>
      </c>
      <c r="Q30" s="52">
        <v>3</v>
      </c>
      <c r="R30" s="52">
        <v>52</v>
      </c>
      <c r="S30" s="52">
        <v>14</v>
      </c>
      <c r="T30" s="52">
        <v>108</v>
      </c>
      <c r="U30" s="52">
        <v>52</v>
      </c>
      <c r="V30" s="52">
        <v>0</v>
      </c>
      <c r="W30" s="51">
        <v>11.384976525821596</v>
      </c>
      <c r="X30" s="51">
        <v>89.278350515463927</v>
      </c>
      <c r="Y30" s="51">
        <v>1431.924882629108</v>
      </c>
      <c r="Z30" s="51">
        <v>37.704918032786885</v>
      </c>
      <c r="AA30" s="51">
        <v>12.577319587628866</v>
      </c>
      <c r="AB30" s="46"/>
    </row>
    <row r="31" spans="1:28" s="43" customFormat="1" ht="30" customHeight="1">
      <c r="A31" s="60" t="s">
        <v>99</v>
      </c>
      <c r="B31" s="61"/>
      <c r="C31" s="52">
        <v>20999</v>
      </c>
      <c r="D31" s="52">
        <v>1661</v>
      </c>
      <c r="E31" s="52">
        <v>1512</v>
      </c>
      <c r="F31" s="52">
        <v>472</v>
      </c>
      <c r="G31" s="52">
        <v>165</v>
      </c>
      <c r="H31" s="52">
        <v>10</v>
      </c>
      <c r="I31" s="52">
        <v>83</v>
      </c>
      <c r="J31" s="52">
        <v>0</v>
      </c>
      <c r="K31" s="52">
        <v>72</v>
      </c>
      <c r="L31" s="52">
        <v>165</v>
      </c>
      <c r="M31" s="52">
        <v>1</v>
      </c>
      <c r="N31" s="52">
        <v>224</v>
      </c>
      <c r="O31" s="52">
        <v>65</v>
      </c>
      <c r="P31" s="52">
        <v>4</v>
      </c>
      <c r="Q31" s="52">
        <v>2</v>
      </c>
      <c r="R31" s="52">
        <v>128</v>
      </c>
      <c r="S31" s="52">
        <v>39</v>
      </c>
      <c r="T31" s="52">
        <v>411</v>
      </c>
      <c r="U31" s="52">
        <v>149</v>
      </c>
      <c r="V31" s="52">
        <v>1</v>
      </c>
      <c r="W31" s="51">
        <v>7.9099004714510217</v>
      </c>
      <c r="X31" s="51">
        <v>91.029500301023475</v>
      </c>
      <c r="Y31" s="51">
        <v>785.75170246202208</v>
      </c>
      <c r="Z31" s="51">
        <v>50.303030303030305</v>
      </c>
      <c r="AA31" s="51">
        <v>9.9337748344370862</v>
      </c>
      <c r="AB31" s="46"/>
    </row>
    <row r="32" spans="1:28" s="43" customFormat="1" ht="30" customHeight="1">
      <c r="A32" s="62"/>
      <c r="B32" s="64" t="s">
        <v>100</v>
      </c>
      <c r="C32" s="52">
        <v>25259</v>
      </c>
      <c r="D32" s="52">
        <v>2146</v>
      </c>
      <c r="E32" s="52">
        <v>1945</v>
      </c>
      <c r="F32" s="52">
        <v>573</v>
      </c>
      <c r="G32" s="52">
        <v>226</v>
      </c>
      <c r="H32" s="52">
        <v>22</v>
      </c>
      <c r="I32" s="52">
        <v>106</v>
      </c>
      <c r="J32" s="52">
        <v>0</v>
      </c>
      <c r="K32" s="52">
        <v>98</v>
      </c>
      <c r="L32" s="52">
        <v>226</v>
      </c>
      <c r="M32" s="52">
        <v>2</v>
      </c>
      <c r="N32" s="52">
        <v>293</v>
      </c>
      <c r="O32" s="52">
        <v>90</v>
      </c>
      <c r="P32" s="52">
        <v>5</v>
      </c>
      <c r="Q32" s="52">
        <v>5</v>
      </c>
      <c r="R32" s="52">
        <v>180</v>
      </c>
      <c r="S32" s="52">
        <v>53</v>
      </c>
      <c r="T32" s="52">
        <v>519</v>
      </c>
      <c r="U32" s="52">
        <v>201</v>
      </c>
      <c r="V32" s="52">
        <v>1</v>
      </c>
      <c r="W32" s="51">
        <v>8.4959816303099878</v>
      </c>
      <c r="X32" s="51">
        <v>90.633737185461328</v>
      </c>
      <c r="Y32" s="51">
        <v>894.73059107644804</v>
      </c>
      <c r="Z32" s="51">
        <v>46.902654867256636</v>
      </c>
      <c r="AA32" s="51">
        <v>10.531220876048462</v>
      </c>
      <c r="AB32" s="46"/>
    </row>
    <row r="33" spans="1:28" s="43" customFormat="1" ht="30" customHeight="1">
      <c r="A33" s="8" t="s">
        <v>101</v>
      </c>
      <c r="B33" s="8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/>
      <c r="X33" s="48"/>
      <c r="Y33" s="48"/>
      <c r="Z33" s="48"/>
      <c r="AA33" s="48"/>
      <c r="AB33" s="46"/>
    </row>
    <row r="34" spans="1:28" s="43" customFormat="1" ht="30" customHeight="1">
      <c r="A34" s="60"/>
      <c r="B34" s="61" t="s">
        <v>102</v>
      </c>
      <c r="C34" s="52">
        <v>5577</v>
      </c>
      <c r="D34" s="52">
        <v>396</v>
      </c>
      <c r="E34" s="52">
        <v>362</v>
      </c>
      <c r="F34" s="52">
        <v>97</v>
      </c>
      <c r="G34" s="52">
        <v>25</v>
      </c>
      <c r="H34" s="52">
        <v>4</v>
      </c>
      <c r="I34" s="52">
        <v>12</v>
      </c>
      <c r="J34" s="52">
        <v>0</v>
      </c>
      <c r="K34" s="52">
        <v>9</v>
      </c>
      <c r="L34" s="52">
        <v>25</v>
      </c>
      <c r="M34" s="52">
        <v>0</v>
      </c>
      <c r="N34" s="52">
        <v>104</v>
      </c>
      <c r="O34" s="52">
        <v>25</v>
      </c>
      <c r="P34" s="52">
        <v>2</v>
      </c>
      <c r="Q34" s="52">
        <v>0</v>
      </c>
      <c r="R34" s="52">
        <v>21</v>
      </c>
      <c r="S34" s="52">
        <v>11</v>
      </c>
      <c r="T34" s="52">
        <v>78</v>
      </c>
      <c r="U34" s="52">
        <v>34</v>
      </c>
      <c r="V34" s="52">
        <v>0</v>
      </c>
      <c r="W34" s="51">
        <v>7.1005917159763312</v>
      </c>
      <c r="X34" s="51">
        <v>91.414141414141412</v>
      </c>
      <c r="Y34" s="51">
        <v>448.26967903890983</v>
      </c>
      <c r="Z34" s="51">
        <v>48</v>
      </c>
      <c r="AA34" s="51">
        <v>6.3131313131313131</v>
      </c>
      <c r="AB34" s="46"/>
    </row>
    <row r="35" spans="1:28" s="43" customFormat="1" ht="30" customHeight="1">
      <c r="A35" s="60"/>
      <c r="B35" s="61" t="s">
        <v>103</v>
      </c>
      <c r="C35" s="52">
        <v>28446</v>
      </c>
      <c r="D35" s="52">
        <v>1529</v>
      </c>
      <c r="E35" s="52">
        <v>1412</v>
      </c>
      <c r="F35" s="52">
        <v>446</v>
      </c>
      <c r="G35" s="52">
        <v>97</v>
      </c>
      <c r="H35" s="52">
        <v>7</v>
      </c>
      <c r="I35" s="52">
        <v>42</v>
      </c>
      <c r="J35" s="52">
        <v>0</v>
      </c>
      <c r="K35" s="52">
        <v>48</v>
      </c>
      <c r="L35" s="52">
        <v>97</v>
      </c>
      <c r="M35" s="52">
        <v>0</v>
      </c>
      <c r="N35" s="52">
        <v>349</v>
      </c>
      <c r="O35" s="52">
        <v>61</v>
      </c>
      <c r="P35" s="52">
        <v>1</v>
      </c>
      <c r="Q35" s="52">
        <v>0</v>
      </c>
      <c r="R35" s="52">
        <v>80</v>
      </c>
      <c r="S35" s="52">
        <v>36</v>
      </c>
      <c r="T35" s="52">
        <v>341</v>
      </c>
      <c r="U35" s="52">
        <v>117</v>
      </c>
      <c r="V35" s="52">
        <v>1</v>
      </c>
      <c r="W35" s="51">
        <v>5.375096674400619</v>
      </c>
      <c r="X35" s="51">
        <v>92.347939829954214</v>
      </c>
      <c r="Y35" s="51">
        <v>340.9969767278352</v>
      </c>
      <c r="Z35" s="51">
        <v>43.298969072164951</v>
      </c>
      <c r="AA35" s="51">
        <v>6.344015696533682</v>
      </c>
      <c r="AB35" s="46"/>
    </row>
    <row r="36" spans="1:28" s="43" customFormat="1" ht="30" customHeight="1">
      <c r="A36" s="62"/>
      <c r="B36" s="64" t="s">
        <v>100</v>
      </c>
      <c r="C36" s="52">
        <v>34023</v>
      </c>
      <c r="D36" s="52">
        <v>1925</v>
      </c>
      <c r="E36" s="52">
        <v>1774</v>
      </c>
      <c r="F36" s="52">
        <v>543</v>
      </c>
      <c r="G36" s="52">
        <v>122</v>
      </c>
      <c r="H36" s="52">
        <v>11</v>
      </c>
      <c r="I36" s="52">
        <v>54</v>
      </c>
      <c r="J36" s="52">
        <v>0</v>
      </c>
      <c r="K36" s="52">
        <v>57</v>
      </c>
      <c r="L36" s="52">
        <v>122</v>
      </c>
      <c r="M36" s="52">
        <v>0</v>
      </c>
      <c r="N36" s="52">
        <v>453</v>
      </c>
      <c r="O36" s="52">
        <v>86</v>
      </c>
      <c r="P36" s="52">
        <v>3</v>
      </c>
      <c r="Q36" s="52">
        <v>0</v>
      </c>
      <c r="R36" s="52">
        <v>101</v>
      </c>
      <c r="S36" s="52">
        <v>47</v>
      </c>
      <c r="T36" s="52">
        <v>419</v>
      </c>
      <c r="U36" s="52">
        <v>151</v>
      </c>
      <c r="V36" s="52">
        <v>1</v>
      </c>
      <c r="W36" s="51">
        <v>5.6579372777238932</v>
      </c>
      <c r="X36" s="51">
        <v>92.155844155844164</v>
      </c>
      <c r="Y36" s="51">
        <v>358.58095993886485</v>
      </c>
      <c r="Z36" s="51">
        <v>44.26229508196721</v>
      </c>
      <c r="AA36" s="51">
        <v>6.337662337662338</v>
      </c>
      <c r="AB36" s="46"/>
    </row>
    <row r="37" spans="1:28" s="43" customFormat="1" ht="30" customHeight="1">
      <c r="A37" s="8" t="s">
        <v>104</v>
      </c>
      <c r="B37" s="8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8"/>
      <c r="X37" s="48"/>
      <c r="Y37" s="48"/>
      <c r="Z37" s="48"/>
      <c r="AA37" s="48"/>
      <c r="AB37" s="46"/>
    </row>
    <row r="38" spans="1:28" s="43" customFormat="1" ht="30" customHeight="1">
      <c r="A38" s="60"/>
      <c r="B38" s="61" t="s">
        <v>102</v>
      </c>
      <c r="C38" s="52">
        <v>9837</v>
      </c>
      <c r="D38" s="52">
        <v>881</v>
      </c>
      <c r="E38" s="52">
        <v>795</v>
      </c>
      <c r="F38" s="52">
        <v>198</v>
      </c>
      <c r="G38" s="52">
        <v>86</v>
      </c>
      <c r="H38" s="52">
        <v>16</v>
      </c>
      <c r="I38" s="52">
        <v>35</v>
      </c>
      <c r="J38" s="52">
        <v>0</v>
      </c>
      <c r="K38" s="52">
        <v>35</v>
      </c>
      <c r="L38" s="52">
        <v>86</v>
      </c>
      <c r="M38" s="52">
        <v>1</v>
      </c>
      <c r="N38" s="52">
        <v>173</v>
      </c>
      <c r="O38" s="52">
        <v>50</v>
      </c>
      <c r="P38" s="52">
        <v>3</v>
      </c>
      <c r="Q38" s="52">
        <v>3</v>
      </c>
      <c r="R38" s="52">
        <v>73</v>
      </c>
      <c r="S38" s="52">
        <v>25</v>
      </c>
      <c r="T38" s="52">
        <v>186</v>
      </c>
      <c r="U38" s="52">
        <v>86</v>
      </c>
      <c r="V38" s="52">
        <v>0</v>
      </c>
      <c r="W38" s="51">
        <v>8.9559825149944103</v>
      </c>
      <c r="X38" s="51">
        <v>90.238365493757087</v>
      </c>
      <c r="Y38" s="51">
        <v>874.25027955677547</v>
      </c>
      <c r="Z38" s="51">
        <v>40.697674418604649</v>
      </c>
      <c r="AA38" s="51">
        <v>9.7616345062429062</v>
      </c>
      <c r="AB38" s="46"/>
    </row>
    <row r="39" spans="1:28" s="43" customFormat="1" ht="30" customHeight="1">
      <c r="A39" s="60"/>
      <c r="B39" s="61" t="s">
        <v>103</v>
      </c>
      <c r="C39" s="52">
        <v>49445</v>
      </c>
      <c r="D39" s="52">
        <v>3190</v>
      </c>
      <c r="E39" s="52">
        <v>2924</v>
      </c>
      <c r="F39" s="52">
        <v>918</v>
      </c>
      <c r="G39" s="52">
        <v>262</v>
      </c>
      <c r="H39" s="52">
        <v>17</v>
      </c>
      <c r="I39" s="52">
        <v>125</v>
      </c>
      <c r="J39" s="52">
        <v>0</v>
      </c>
      <c r="K39" s="52">
        <v>120</v>
      </c>
      <c r="L39" s="52">
        <v>262</v>
      </c>
      <c r="M39" s="52">
        <v>1</v>
      </c>
      <c r="N39" s="52">
        <v>573</v>
      </c>
      <c r="O39" s="52">
        <v>126</v>
      </c>
      <c r="P39" s="52">
        <v>5</v>
      </c>
      <c r="Q39" s="52">
        <v>2</v>
      </c>
      <c r="R39" s="52">
        <v>208</v>
      </c>
      <c r="S39" s="52">
        <v>75</v>
      </c>
      <c r="T39" s="52">
        <v>752</v>
      </c>
      <c r="U39" s="52">
        <v>266</v>
      </c>
      <c r="V39" s="52">
        <v>2</v>
      </c>
      <c r="W39" s="51">
        <v>6.4516129032258061</v>
      </c>
      <c r="X39" s="51">
        <v>91.661442006269596</v>
      </c>
      <c r="Y39" s="51">
        <v>529.88168672262111</v>
      </c>
      <c r="Z39" s="51">
        <v>47.709923664122137</v>
      </c>
      <c r="AA39" s="51">
        <v>8.2131661442006276</v>
      </c>
      <c r="AB39" s="46"/>
    </row>
    <row r="40" spans="1:28" s="43" customFormat="1" ht="30" customHeight="1">
      <c r="A40" s="62"/>
      <c r="B40" s="64" t="s">
        <v>100</v>
      </c>
      <c r="C40" s="52">
        <v>59282</v>
      </c>
      <c r="D40" s="52">
        <v>4071</v>
      </c>
      <c r="E40" s="52">
        <v>3719</v>
      </c>
      <c r="F40" s="52">
        <v>1116</v>
      </c>
      <c r="G40" s="52">
        <v>348</v>
      </c>
      <c r="H40" s="52">
        <v>33</v>
      </c>
      <c r="I40" s="52">
        <v>160</v>
      </c>
      <c r="J40" s="52">
        <v>0</v>
      </c>
      <c r="K40" s="52">
        <v>155</v>
      </c>
      <c r="L40" s="52">
        <v>348</v>
      </c>
      <c r="M40" s="52">
        <v>2</v>
      </c>
      <c r="N40" s="52">
        <v>746</v>
      </c>
      <c r="O40" s="52">
        <v>176</v>
      </c>
      <c r="P40" s="52">
        <v>8</v>
      </c>
      <c r="Q40" s="52">
        <v>5</v>
      </c>
      <c r="R40" s="52">
        <v>281</v>
      </c>
      <c r="S40" s="52">
        <v>100</v>
      </c>
      <c r="T40" s="52">
        <v>938</v>
      </c>
      <c r="U40" s="52">
        <v>352</v>
      </c>
      <c r="V40" s="52">
        <v>2</v>
      </c>
      <c r="W40" s="51">
        <v>6.8671772207415414</v>
      </c>
      <c r="X40" s="51">
        <v>91.353475804470634</v>
      </c>
      <c r="Y40" s="51">
        <v>587.02472926014639</v>
      </c>
      <c r="Z40" s="51">
        <v>45.977011494252871</v>
      </c>
      <c r="AA40" s="51">
        <v>8.5482682387619739</v>
      </c>
      <c r="AB40" s="46"/>
    </row>
    <row r="41" spans="1:28" s="43" customFormat="1" ht="30" customHeight="1">
      <c r="A41" s="66"/>
      <c r="B41" s="74" t="s">
        <v>105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</row>
    <row r="42" spans="1:28" s="43" customFormat="1" ht="11.25" customHeight="1">
      <c r="A42" s="66"/>
      <c r="B42" s="74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</row>
    <row r="43" spans="1:28" ht="11.25" customHeight="1">
      <c r="A43" s="75"/>
      <c r="B43" s="7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</sheetData>
  <mergeCells count="58">
    <mergeCell ref="T24:T28"/>
    <mergeCell ref="G26:G28"/>
    <mergeCell ref="H26:H28"/>
    <mergeCell ref="I26:I28"/>
    <mergeCell ref="K26:K28"/>
    <mergeCell ref="L26:L28"/>
    <mergeCell ref="J27:J28"/>
    <mergeCell ref="N24:N28"/>
    <mergeCell ref="O24:O28"/>
    <mergeCell ref="P24:P28"/>
    <mergeCell ref="Q24:Q28"/>
    <mergeCell ref="S24:S28"/>
    <mergeCell ref="R24:R28"/>
    <mergeCell ref="Y22:AA22"/>
    <mergeCell ref="A23:B28"/>
    <mergeCell ref="C23:C28"/>
    <mergeCell ref="D23:D28"/>
    <mergeCell ref="E23:E28"/>
    <mergeCell ref="F23:T23"/>
    <mergeCell ref="U23:U28"/>
    <mergeCell ref="V23:V28"/>
    <mergeCell ref="W23:W28"/>
    <mergeCell ref="X23:X28"/>
    <mergeCell ref="Y23:Y28"/>
    <mergeCell ref="Z23:Z28"/>
    <mergeCell ref="AA23:AA28"/>
    <mergeCell ref="F24:F28"/>
    <mergeCell ref="G24:L25"/>
    <mergeCell ref="M24:M28"/>
    <mergeCell ref="S4:S8"/>
    <mergeCell ref="T4:T8"/>
    <mergeCell ref="G6:G8"/>
    <mergeCell ref="H6:H8"/>
    <mergeCell ref="I6:I8"/>
    <mergeCell ref="K6:K8"/>
    <mergeCell ref="L6:L8"/>
    <mergeCell ref="J7:J8"/>
    <mergeCell ref="N4:N8"/>
    <mergeCell ref="O4:O8"/>
    <mergeCell ref="P4:P8"/>
    <mergeCell ref="Q4:Q8"/>
    <mergeCell ref="R4:R8"/>
    <mergeCell ref="Y2:AA2"/>
    <mergeCell ref="A3:B8"/>
    <mergeCell ref="C3:C8"/>
    <mergeCell ref="D3:D8"/>
    <mergeCell ref="E3:E8"/>
    <mergeCell ref="F3:T3"/>
    <mergeCell ref="U3:U8"/>
    <mergeCell ref="V3:V8"/>
    <mergeCell ref="W3:W8"/>
    <mergeCell ref="X3:X8"/>
    <mergeCell ref="Y3:Y8"/>
    <mergeCell ref="Z3:Z8"/>
    <mergeCell ref="AA3:AA8"/>
    <mergeCell ref="F4:F8"/>
    <mergeCell ref="G4:L5"/>
    <mergeCell ref="M4:M8"/>
  </mergeCells>
  <phoneticPr fontId="7"/>
  <pageMargins left="0.56000000000000005" right="0.21" top="0.28000000000000003" bottom="0.25" header="0.18" footer="0.2"/>
  <pageSetup paperSize="9" scale="47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市町村別</vt:lpstr>
      <vt:lpstr>年齢階級別</vt:lpstr>
      <vt:lpstr>検診方法別</vt:lpstr>
      <vt:lpstr>検診方法別!Print_Area</vt:lpstr>
      <vt:lpstr>市町村別!Print_Area</vt:lpstr>
      <vt:lpstr>年齢階級別!Print_Area</vt:lpstr>
      <vt:lpstr>検診方法別!Print_Titles</vt:lpstr>
      <vt:lpstr>市町村別!Print_Titles</vt:lpstr>
      <vt:lpstr>年齢階級別!Print_Titles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2015-12-21T11:41:27Z</cp:lastPrinted>
  <dcterms:created xsi:type="dcterms:W3CDTF">2015-12-18T13:38:17Z</dcterms:created>
  <dcterms:modified xsi:type="dcterms:W3CDTF">2016-02-08T01:42:33Z</dcterms:modified>
</cp:coreProperties>
</file>