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市町村別 " sheetId="1" r:id="rId1"/>
    <sheet name="年齢階級別 " sheetId="2" r:id="rId2"/>
  </sheets>
  <definedNames>
    <definedName name="_xlnm.Print_Area" localSheetId="0">'市町村別 '!$A$1:$X$74</definedName>
    <definedName name="_xlnm.Print_Area" localSheetId="1">'年齢階級別 '!$A$1:$W$54</definedName>
    <definedName name="_xlnm.Print_Titles" localSheetId="1">'年齢階級別 '!$A:$A</definedName>
  </definedNames>
  <calcPr calcId="145621"/>
</workbook>
</file>

<file path=xl/calcChain.xml><?xml version="1.0" encoding="utf-8"?>
<calcChain xmlns="http://schemas.openxmlformats.org/spreadsheetml/2006/main">
  <c r="X73" i="1" l="1"/>
  <c r="W73" i="1"/>
  <c r="V73" i="1"/>
  <c r="U73" i="1"/>
  <c r="T73" i="1"/>
  <c r="S73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X70" i="1"/>
  <c r="W70" i="1"/>
  <c r="V70" i="1"/>
  <c r="U70" i="1"/>
  <c r="T70" i="1"/>
  <c r="S70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U69" i="1" s="1"/>
  <c r="D69" i="1"/>
  <c r="C69" i="1"/>
  <c r="X67" i="1"/>
  <c r="W67" i="1"/>
  <c r="V67" i="1"/>
  <c r="U67" i="1"/>
  <c r="T67" i="1"/>
  <c r="S67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X64" i="1"/>
  <c r="W64" i="1"/>
  <c r="V64" i="1"/>
  <c r="U64" i="1"/>
  <c r="T64" i="1"/>
  <c r="S64" i="1"/>
  <c r="X63" i="1"/>
  <c r="W63" i="1"/>
  <c r="V63" i="1"/>
  <c r="U63" i="1"/>
  <c r="T63" i="1"/>
  <c r="S63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X60" i="1"/>
  <c r="V60" i="1"/>
  <c r="U60" i="1"/>
  <c r="T60" i="1"/>
  <c r="S60" i="1"/>
  <c r="X59" i="1"/>
  <c r="W59" i="1"/>
  <c r="V59" i="1"/>
  <c r="U59" i="1"/>
  <c r="T59" i="1"/>
  <c r="S59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T58" i="1" s="1"/>
  <c r="C58" i="1"/>
  <c r="X56" i="1"/>
  <c r="V56" i="1"/>
  <c r="U56" i="1"/>
  <c r="T56" i="1"/>
  <c r="S56" i="1"/>
  <c r="X55" i="1"/>
  <c r="W55" i="1"/>
  <c r="V55" i="1"/>
  <c r="U55" i="1"/>
  <c r="T55" i="1"/>
  <c r="S55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X52" i="1"/>
  <c r="V52" i="1"/>
  <c r="U52" i="1"/>
  <c r="T52" i="1"/>
  <c r="S52" i="1"/>
  <c r="X51" i="1"/>
  <c r="W51" i="1"/>
  <c r="V51" i="1"/>
  <c r="U51" i="1"/>
  <c r="T51" i="1"/>
  <c r="S51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X38" i="1"/>
  <c r="W38" i="1"/>
  <c r="V38" i="1"/>
  <c r="U38" i="1"/>
  <c r="T38" i="1"/>
  <c r="S38" i="1"/>
  <c r="X37" i="1"/>
  <c r="W37" i="1"/>
  <c r="V37" i="1"/>
  <c r="U37" i="1"/>
  <c r="T37" i="1"/>
  <c r="S37" i="1"/>
  <c r="X36" i="1"/>
  <c r="W36" i="1"/>
  <c r="V36" i="1"/>
  <c r="U36" i="1"/>
  <c r="T36" i="1"/>
  <c r="S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X33" i="1"/>
  <c r="W33" i="1"/>
  <c r="V33" i="1"/>
  <c r="U33" i="1"/>
  <c r="T33" i="1"/>
  <c r="S33" i="1"/>
  <c r="X32" i="1"/>
  <c r="W32" i="1"/>
  <c r="V32" i="1"/>
  <c r="U32" i="1"/>
  <c r="T32" i="1"/>
  <c r="S32" i="1"/>
  <c r="X31" i="1"/>
  <c r="V31" i="1"/>
  <c r="U31" i="1"/>
  <c r="T31" i="1"/>
  <c r="S31" i="1"/>
  <c r="X30" i="1"/>
  <c r="W30" i="1"/>
  <c r="V30" i="1"/>
  <c r="U30" i="1"/>
  <c r="T30" i="1"/>
  <c r="S30" i="1"/>
  <c r="X29" i="1"/>
  <c r="W29" i="1"/>
  <c r="V29" i="1"/>
  <c r="U29" i="1"/>
  <c r="T29" i="1"/>
  <c r="S29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X26" i="1"/>
  <c r="W26" i="1"/>
  <c r="V26" i="1"/>
  <c r="U26" i="1"/>
  <c r="T26" i="1"/>
  <c r="S26" i="1"/>
  <c r="X25" i="1"/>
  <c r="W25" i="1"/>
  <c r="V25" i="1"/>
  <c r="U25" i="1"/>
  <c r="T25" i="1"/>
  <c r="S25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X22" i="1"/>
  <c r="W22" i="1"/>
  <c r="V22" i="1"/>
  <c r="U22" i="1"/>
  <c r="T22" i="1"/>
  <c r="S22" i="1"/>
  <c r="X21" i="1"/>
  <c r="V21" i="1"/>
  <c r="U21" i="1"/>
  <c r="T21" i="1"/>
  <c r="S21" i="1"/>
  <c r="X20" i="1"/>
  <c r="W20" i="1"/>
  <c r="V20" i="1"/>
  <c r="U20" i="1"/>
  <c r="T20" i="1"/>
  <c r="S20" i="1"/>
  <c r="X19" i="1"/>
  <c r="W19" i="1"/>
  <c r="V19" i="1"/>
  <c r="U19" i="1"/>
  <c r="T19" i="1"/>
  <c r="S19" i="1"/>
  <c r="R18" i="1"/>
  <c r="Q18" i="1"/>
  <c r="P18" i="1"/>
  <c r="O18" i="1"/>
  <c r="N18" i="1"/>
  <c r="X18" i="1" s="1"/>
  <c r="M18" i="1"/>
  <c r="L18" i="1"/>
  <c r="K18" i="1"/>
  <c r="J18" i="1"/>
  <c r="I18" i="1"/>
  <c r="H18" i="1"/>
  <c r="G18" i="1"/>
  <c r="F18" i="1"/>
  <c r="E18" i="1"/>
  <c r="D18" i="1"/>
  <c r="C18" i="1"/>
  <c r="X16" i="1"/>
  <c r="V16" i="1"/>
  <c r="U16" i="1"/>
  <c r="T16" i="1"/>
  <c r="S16" i="1"/>
  <c r="X15" i="1"/>
  <c r="W15" i="1"/>
  <c r="V15" i="1"/>
  <c r="U15" i="1"/>
  <c r="T15" i="1"/>
  <c r="S15" i="1"/>
  <c r="X14" i="1"/>
  <c r="W14" i="1"/>
  <c r="V14" i="1"/>
  <c r="U14" i="1"/>
  <c r="T14" i="1"/>
  <c r="S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U11" i="1" s="1"/>
  <c r="D11" i="1"/>
  <c r="C11" i="1"/>
  <c r="R10" i="1"/>
  <c r="R8" i="1" s="1"/>
  <c r="Q10" i="1"/>
  <c r="Q8" i="1" s="1"/>
  <c r="P10" i="1"/>
  <c r="O10" i="1"/>
  <c r="O8" i="1" s="1"/>
  <c r="N10" i="1"/>
  <c r="M10" i="1"/>
  <c r="M8" i="1" s="1"/>
  <c r="L10" i="1"/>
  <c r="K10" i="1"/>
  <c r="K8" i="1" s="1"/>
  <c r="J10" i="1"/>
  <c r="J8" i="1" s="1"/>
  <c r="I10" i="1"/>
  <c r="I8" i="1" s="1"/>
  <c r="H10" i="1"/>
  <c r="G10" i="1"/>
  <c r="G8" i="1" s="1"/>
  <c r="F10" i="1"/>
  <c r="F8" i="1" s="1"/>
  <c r="E10" i="1"/>
  <c r="T10" i="1" s="1"/>
  <c r="D10" i="1"/>
  <c r="C10" i="1"/>
  <c r="S10" i="1" s="1"/>
  <c r="P8" i="1"/>
  <c r="L8" i="1"/>
  <c r="H8" i="1"/>
  <c r="D8" i="1"/>
  <c r="X28" i="1" l="1"/>
  <c r="V72" i="1"/>
  <c r="S18" i="1"/>
  <c r="W18" i="1"/>
  <c r="S24" i="1"/>
  <c r="U35" i="1"/>
  <c r="S50" i="1"/>
  <c r="T54" i="1"/>
  <c r="U62" i="1"/>
  <c r="X62" i="1"/>
  <c r="W72" i="1"/>
  <c r="U13" i="1"/>
  <c r="X13" i="1"/>
  <c r="U28" i="1"/>
  <c r="S35" i="1"/>
  <c r="T50" i="1"/>
  <c r="T66" i="1"/>
  <c r="V69" i="1"/>
  <c r="T72" i="1"/>
  <c r="X10" i="1"/>
  <c r="W11" i="1"/>
  <c r="V11" i="1"/>
  <c r="T13" i="1"/>
  <c r="T18" i="1"/>
  <c r="T24" i="1"/>
  <c r="T28" i="1"/>
  <c r="W35" i="1"/>
  <c r="V35" i="1"/>
  <c r="U54" i="1"/>
  <c r="U58" i="1"/>
  <c r="T62" i="1"/>
  <c r="U66" i="1"/>
  <c r="W69" i="1"/>
  <c r="X72" i="1"/>
  <c r="X11" i="1"/>
  <c r="W13" i="1"/>
  <c r="W54" i="1"/>
  <c r="V54" i="1"/>
  <c r="V58" i="1"/>
  <c r="W62" i="1"/>
  <c r="W66" i="1"/>
  <c r="V66" i="1"/>
  <c r="X69" i="1"/>
  <c r="E8" i="1"/>
  <c r="U8" i="1" s="1"/>
  <c r="T11" i="1"/>
  <c r="S13" i="1"/>
  <c r="U18" i="1"/>
  <c r="V18" i="1"/>
  <c r="U24" i="1"/>
  <c r="W24" i="1"/>
  <c r="X24" i="1"/>
  <c r="W28" i="1"/>
  <c r="V28" i="1"/>
  <c r="W50" i="1"/>
  <c r="X50" i="1"/>
  <c r="X54" i="1"/>
  <c r="S58" i="1"/>
  <c r="W58" i="1"/>
  <c r="X58" i="1"/>
  <c r="S62" i="1"/>
  <c r="X66" i="1"/>
  <c r="S69" i="1"/>
  <c r="U72" i="1"/>
  <c r="V10" i="1"/>
  <c r="U50" i="1"/>
  <c r="T69" i="1"/>
  <c r="W10" i="1"/>
  <c r="V50" i="1"/>
  <c r="C8" i="1"/>
  <c r="S8" i="1" s="1"/>
  <c r="U10" i="1"/>
  <c r="S11" i="1"/>
  <c r="S28" i="1"/>
  <c r="T35" i="1"/>
  <c r="X35" i="1"/>
  <c r="S54" i="1"/>
  <c r="S66" i="1"/>
  <c r="S72" i="1"/>
  <c r="V13" i="1"/>
  <c r="V24" i="1"/>
  <c r="V62" i="1"/>
  <c r="N8" i="1"/>
  <c r="T8" i="1" l="1"/>
  <c r="V8" i="1"/>
  <c r="X8" i="1"/>
  <c r="W8" i="1"/>
</calcChain>
</file>

<file path=xl/sharedStrings.xml><?xml version="1.0" encoding="utf-8"?>
<sst xmlns="http://schemas.openxmlformats.org/spreadsheetml/2006/main" count="231" uniqueCount="103">
  <si>
    <t>50歳以上</t>
    <rPh sb="2" eb="3">
      <t>サイ</t>
    </rPh>
    <rPh sb="3" eb="5">
      <t>イジョウ</t>
    </rPh>
    <phoneticPr fontId="6"/>
  </si>
  <si>
    <t xml:space="preserve"> 精               検               結               果</t>
    <phoneticPr fontId="5"/>
  </si>
  <si>
    <t>受診率</t>
    <rPh sb="0" eb="3">
      <t>ジュシンリツ</t>
    </rPh>
    <phoneticPr fontId="5"/>
  </si>
  <si>
    <t>要精検率</t>
    <rPh sb="0" eb="3">
      <t>ヨウセイケン</t>
    </rPh>
    <rPh sb="3" eb="4">
      <t>リツ</t>
    </rPh>
    <phoneticPr fontId="5"/>
  </si>
  <si>
    <t>精検受診率</t>
    <rPh sb="0" eb="2">
      <t>セイケン</t>
    </rPh>
    <rPh sb="2" eb="5">
      <t>ジュシンリツ</t>
    </rPh>
    <phoneticPr fontId="5"/>
  </si>
  <si>
    <t>がん発見率</t>
    <rPh sb="2" eb="4">
      <t>ハッケン</t>
    </rPh>
    <rPh sb="4" eb="5">
      <t>リツ</t>
    </rPh>
    <phoneticPr fontId="5"/>
  </si>
  <si>
    <t>早期がん割合</t>
    <rPh sb="0" eb="2">
      <t>ソウキ</t>
    </rPh>
    <rPh sb="4" eb="6">
      <t>ワリアイ</t>
    </rPh>
    <phoneticPr fontId="5"/>
  </si>
  <si>
    <t>陽性反応適中度</t>
    <rPh sb="0" eb="2">
      <t>ヨウセイ</t>
    </rPh>
    <rPh sb="2" eb="4">
      <t>ハンノウ</t>
    </rPh>
    <rPh sb="4" eb="5">
      <t>テキ</t>
    </rPh>
    <rPh sb="5" eb="7">
      <t>チュウド</t>
    </rPh>
    <phoneticPr fontId="5"/>
  </si>
  <si>
    <t>異常なし</t>
    <rPh sb="0" eb="2">
      <t>イジョウ</t>
    </rPh>
    <phoneticPr fontId="5"/>
  </si>
  <si>
    <t>前立腺がん</t>
    <rPh sb="0" eb="3">
      <t>ゼンリツセン</t>
    </rPh>
    <phoneticPr fontId="5"/>
  </si>
  <si>
    <t>前立腺
がんの
疑い</t>
    <rPh sb="0" eb="3">
      <t>ゼンリツセン</t>
    </rPh>
    <rPh sb="8" eb="9">
      <t>ウタガ</t>
    </rPh>
    <phoneticPr fontId="5"/>
  </si>
  <si>
    <t>その他</t>
    <rPh sb="2" eb="3">
      <t>タ</t>
    </rPh>
    <phoneticPr fontId="5"/>
  </si>
  <si>
    <t>進行
がん</t>
    <rPh sb="0" eb="1">
      <t>ススム</t>
    </rPh>
    <rPh sb="1" eb="2">
      <t>ギョウ</t>
    </rPh>
    <phoneticPr fontId="5"/>
  </si>
  <si>
    <t>局所
進展
がん</t>
    <rPh sb="0" eb="2">
      <t>キョクショ</t>
    </rPh>
    <rPh sb="3" eb="5">
      <t>シンテン</t>
    </rPh>
    <phoneticPr fontId="5"/>
  </si>
  <si>
    <t>早期がん</t>
    <rPh sb="0" eb="2">
      <t>ソウキ</t>
    </rPh>
    <phoneticPr fontId="5"/>
  </si>
  <si>
    <t>病期
不明</t>
    <rPh sb="0" eb="2">
      <t>ビョウキ</t>
    </rPh>
    <rPh sb="3" eb="5">
      <t>フメイ</t>
    </rPh>
    <phoneticPr fontId="6"/>
  </si>
  <si>
    <t>計</t>
    <rPh sb="0" eb="1">
      <t>ケイ</t>
    </rPh>
    <phoneticPr fontId="5"/>
  </si>
  <si>
    <t>D</t>
    <phoneticPr fontId="5"/>
  </si>
  <si>
    <t>C</t>
    <phoneticPr fontId="5"/>
  </si>
  <si>
    <t>B0</t>
    <phoneticPr fontId="5"/>
  </si>
  <si>
    <t>B1</t>
    <phoneticPr fontId="5"/>
  </si>
  <si>
    <t>B2</t>
    <phoneticPr fontId="5"/>
  </si>
  <si>
    <t>県　計</t>
    <phoneticPr fontId="5"/>
  </si>
  <si>
    <t>市　計</t>
    <phoneticPr fontId="5"/>
  </si>
  <si>
    <t>町村計</t>
    <phoneticPr fontId="5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</si>
  <si>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7"/>
  </si>
  <si>
    <t>村上市</t>
    <rPh sb="0" eb="3">
      <t>ムラカミシ</t>
    </rPh>
    <phoneticPr fontId="6"/>
  </si>
  <si>
    <t>関川村</t>
    <rPh sb="0" eb="3">
      <t>セキカワムラ</t>
    </rPh>
    <phoneticPr fontId="6"/>
  </si>
  <si>
    <t>粟島浦村</t>
    <rPh sb="0" eb="4">
      <t>アワシマウラムラ</t>
    </rPh>
    <phoneticPr fontId="6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</si>
  <si>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7"/>
  </si>
  <si>
    <t>新発田市</t>
    <rPh sb="0" eb="4">
      <t>シバタシ</t>
    </rPh>
    <phoneticPr fontId="6"/>
  </si>
  <si>
    <t>阿賀野市</t>
    <rPh sb="0" eb="4">
      <t>アガノシ</t>
    </rPh>
    <phoneticPr fontId="6"/>
  </si>
  <si>
    <t>胎内市</t>
    <rPh sb="0" eb="3">
      <t>タイナイシ</t>
    </rPh>
    <phoneticPr fontId="6"/>
  </si>
  <si>
    <t>聖籠町</t>
    <rPh sb="0" eb="3">
      <t>セイロウマチ</t>
    </rPh>
    <phoneticPr fontId="6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</si>
  <si>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7"/>
  </si>
  <si>
    <t>五泉市</t>
    <rPh sb="0" eb="3">
      <t>ゴセンシ</t>
    </rPh>
    <phoneticPr fontId="6"/>
  </si>
  <si>
    <t>阿賀町</t>
    <rPh sb="0" eb="3">
      <t>アガマチ</t>
    </rPh>
    <phoneticPr fontId="6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</si>
  <si>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7"/>
  </si>
  <si>
    <t>三条市</t>
    <rPh sb="0" eb="3">
      <t>サンジョウシ</t>
    </rPh>
    <phoneticPr fontId="6"/>
  </si>
  <si>
    <t>燕市</t>
    <rPh sb="0" eb="2">
      <t>ツバメシ</t>
    </rPh>
    <phoneticPr fontId="6"/>
  </si>
  <si>
    <t>加茂市</t>
    <rPh sb="0" eb="3">
      <t>カモシ</t>
    </rPh>
    <phoneticPr fontId="6"/>
  </si>
  <si>
    <t>田上町</t>
    <rPh sb="0" eb="3">
      <t>タガミマチ</t>
    </rPh>
    <phoneticPr fontId="6"/>
  </si>
  <si>
    <t>弥彦村</t>
    <rPh sb="0" eb="3">
      <t>ヤヒコムラ</t>
    </rPh>
    <phoneticPr fontId="6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</si>
  <si>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7"/>
  </si>
  <si>
    <t>長岡市</t>
    <rPh sb="0" eb="3">
      <t>ナガオカシ</t>
    </rPh>
    <phoneticPr fontId="6"/>
  </si>
  <si>
    <t>見附市</t>
    <rPh sb="0" eb="3">
      <t>ミツケシ</t>
    </rPh>
    <phoneticPr fontId="6"/>
  </si>
  <si>
    <t>出雲崎町</t>
    <rPh sb="0" eb="4">
      <t>イズモザキマチ</t>
    </rPh>
    <phoneticPr fontId="6"/>
  </si>
  <si>
    <t>小千谷市</t>
    <rPh sb="0" eb="2">
      <t>コセン</t>
    </rPh>
    <rPh sb="2" eb="4">
      <t>タニシ</t>
    </rPh>
    <phoneticPr fontId="6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</si>
  <si>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7"/>
  </si>
  <si>
    <t>魚沼市</t>
    <rPh sb="0" eb="3">
      <t>ウオヌマシ</t>
    </rPh>
    <phoneticPr fontId="6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</si>
  <si>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7"/>
  </si>
  <si>
    <t>南魚沼市</t>
    <rPh sb="0" eb="4">
      <t>ミナミウオヌマシ</t>
    </rPh>
    <phoneticPr fontId="6"/>
  </si>
  <si>
    <t>湯沢町</t>
    <rPh sb="0" eb="3">
      <t>ユザワマチ</t>
    </rPh>
    <phoneticPr fontId="6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</si>
  <si>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7"/>
  </si>
  <si>
    <t>十日町市</t>
    <rPh sb="0" eb="4">
      <t>トオカマチシ</t>
    </rPh>
    <phoneticPr fontId="6"/>
  </si>
  <si>
    <t>津南町</t>
    <rPh sb="0" eb="3">
      <t>ツナンマチ</t>
    </rPh>
    <phoneticPr fontId="6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</si>
  <si>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7"/>
  </si>
  <si>
    <t>柏崎市</t>
    <rPh sb="0" eb="3">
      <t>カシワザキシ</t>
    </rPh>
    <phoneticPr fontId="6"/>
  </si>
  <si>
    <t>刈羽村</t>
    <rPh sb="0" eb="2">
      <t>カリワ</t>
    </rPh>
    <rPh sb="2" eb="3">
      <t>ムラ</t>
    </rPh>
    <phoneticPr fontId="6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</si>
  <si>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7"/>
  </si>
  <si>
    <t>上越市</t>
    <rPh sb="0" eb="3">
      <t>ジョウエツシ</t>
    </rPh>
    <phoneticPr fontId="6"/>
  </si>
  <si>
    <t>妙高市</t>
    <rPh sb="0" eb="3">
      <t>ミョウコウシ</t>
    </rPh>
    <phoneticPr fontId="6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</si>
  <si>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7"/>
  </si>
  <si>
    <t>糸魚川市</t>
    <rPh sb="0" eb="4">
      <t>イトイガワシ</t>
    </rPh>
    <phoneticPr fontId="6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</si>
  <si>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7"/>
  </si>
  <si>
    <t>佐渡市</t>
    <rPh sb="0" eb="3">
      <t>サドシ</t>
    </rPh>
    <phoneticPr fontId="6"/>
  </si>
  <si>
    <t>新潟市</t>
    <rPh sb="0" eb="2">
      <t>ニイガタ</t>
    </rPh>
    <rPh sb="2" eb="3">
      <t>シ</t>
    </rPh>
    <phoneticPr fontId="7"/>
  </si>
  <si>
    <t>新潟市</t>
    <rPh sb="0" eb="3">
      <t>ニイガタシ</t>
    </rPh>
    <phoneticPr fontId="6"/>
  </si>
  <si>
    <t xml:space="preserve">  平成26年度　前立腺がん検診結果報告（市町村別集計表）1/2</t>
    <rPh sb="9" eb="12">
      <t>ゼンリツセン</t>
    </rPh>
    <rPh sb="16" eb="18">
      <t>ケッカ</t>
    </rPh>
    <rPh sb="18" eb="20">
      <t>ホウコク</t>
    </rPh>
    <rPh sb="21" eb="24">
      <t>シチョウソン</t>
    </rPh>
    <rPh sb="24" eb="25">
      <t>ベツ</t>
    </rPh>
    <rPh sb="25" eb="28">
      <t>シュウケイヒョウ</t>
    </rPh>
    <phoneticPr fontId="5"/>
  </si>
  <si>
    <t>(平成27年3月末現在)</t>
    <phoneticPr fontId="6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</si>
  <si>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5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</si>
  <si>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5"/>
  </si>
  <si>
    <t xml:space="preserve">  平成26年度　前立腺がん検診結果報告（市町村別集計表）2/2</t>
    <rPh sb="9" eb="12">
      <t>ゼンリツセン</t>
    </rPh>
    <rPh sb="16" eb="18">
      <t>ケッカ</t>
    </rPh>
    <rPh sb="18" eb="20">
      <t>ホウコク</t>
    </rPh>
    <rPh sb="21" eb="24">
      <t>シチョウソン</t>
    </rPh>
    <rPh sb="24" eb="25">
      <t>ベツ</t>
    </rPh>
    <rPh sb="25" eb="28">
      <t>シュウケイヒョウ</t>
    </rPh>
    <phoneticPr fontId="5"/>
  </si>
  <si>
    <t>対象者数</t>
    <rPh sb="0" eb="3">
      <t>タイショウシャ</t>
    </rPh>
    <rPh sb="3" eb="4">
      <t>スウ</t>
    </rPh>
    <phoneticPr fontId="5"/>
  </si>
  <si>
    <t>受診者数</t>
    <rPh sb="0" eb="3">
      <t>ジュシンシャ</t>
    </rPh>
    <rPh sb="3" eb="4">
      <t>スウ</t>
    </rPh>
    <phoneticPr fontId="5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</si>
  <si>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5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</si>
  <si>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5"/>
  </si>
  <si>
    <t>区     分</t>
    <phoneticPr fontId="3"/>
  </si>
  <si>
    <t xml:space="preserve">  平成26年度　前立腺がん検診結果報告（年齢階級別集計表）1/3</t>
    <rPh sb="9" eb="12">
      <t>ゼンリツセン</t>
    </rPh>
    <rPh sb="18" eb="20">
      <t>ホウコク</t>
    </rPh>
    <rPh sb="21" eb="23">
      <t>ネンレイ</t>
    </rPh>
    <rPh sb="23" eb="25">
      <t>カイキュウ</t>
    </rPh>
    <rPh sb="25" eb="26">
      <t>ベツ</t>
    </rPh>
    <rPh sb="26" eb="29">
      <t>シュウケイヒョウ</t>
    </rPh>
    <phoneticPr fontId="5"/>
  </si>
  <si>
    <t>初診・再診合計 　　　</t>
    <rPh sb="0" eb="2">
      <t>ショシン</t>
    </rPh>
    <rPh sb="3" eb="5">
      <t>サイシン</t>
    </rPh>
    <rPh sb="5" eb="7">
      <t>ゴウケイ</t>
    </rPh>
    <phoneticPr fontId="5"/>
  </si>
  <si>
    <t>(平成27年3月末現在)</t>
    <phoneticPr fontId="6"/>
  </si>
  <si>
    <t xml:space="preserve"> 区     分</t>
  </si>
  <si>
    <t xml:space="preserve"> 精               検               結               果</t>
    <phoneticPr fontId="5"/>
  </si>
  <si>
    <t>D</t>
    <phoneticPr fontId="5"/>
  </si>
  <si>
    <t>C</t>
    <phoneticPr fontId="5"/>
  </si>
  <si>
    <t>B0</t>
    <phoneticPr fontId="5"/>
  </si>
  <si>
    <t>B1</t>
    <phoneticPr fontId="5"/>
  </si>
  <si>
    <t>B2</t>
    <phoneticPr fontId="5"/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</si>
  <si>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</si>
  <si>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</si>
  <si>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</si>
  <si>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</si>
  <si>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</si>
  <si>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</si>
  <si>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</si>
  <si>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   計</t>
  </si>
  <si>
    <t>※　50歳未満は別掲</t>
    <rPh sb="4" eb="5">
      <t>サイ</t>
    </rPh>
    <rPh sb="5" eb="7">
      <t>ミマン</t>
    </rPh>
    <rPh sb="8" eb="10">
      <t>ベッケイ</t>
    </rPh>
    <phoneticPr fontId="5"/>
  </si>
  <si>
    <t xml:space="preserve">  平成26年度　前立腺がん検診結果報告（年齢階級別集計表）2/3</t>
    <rPh sb="9" eb="12">
      <t>ゼンリツセン</t>
    </rPh>
    <rPh sb="18" eb="20">
      <t>ホウコク</t>
    </rPh>
    <rPh sb="21" eb="23">
      <t>ネンレイ</t>
    </rPh>
    <rPh sb="23" eb="25">
      <t>カイキュウ</t>
    </rPh>
    <rPh sb="25" eb="26">
      <t>ベツ</t>
    </rPh>
    <rPh sb="26" eb="29">
      <t>シュウケイヒョウ</t>
    </rPh>
    <phoneticPr fontId="5"/>
  </si>
  <si>
    <t>初診</t>
    <rPh sb="0" eb="2">
      <t>ショシン</t>
    </rPh>
    <phoneticPr fontId="5"/>
  </si>
  <si>
    <t xml:space="preserve">  平成26年度　前立腺がん検診結果報告（年齢階級別集計表）3/3</t>
    <rPh sb="9" eb="12">
      <t>ゼンリツセン</t>
    </rPh>
    <rPh sb="18" eb="20">
      <t>ホウコク</t>
    </rPh>
    <rPh sb="21" eb="23">
      <t>ネンレイ</t>
    </rPh>
    <rPh sb="23" eb="25">
      <t>カイキュウ</t>
    </rPh>
    <rPh sb="25" eb="26">
      <t>ベツ</t>
    </rPh>
    <rPh sb="26" eb="29">
      <t>シュウケイヒョウ</t>
    </rPh>
    <phoneticPr fontId="5"/>
  </si>
  <si>
    <t>再診 　　　</t>
    <rPh sb="0" eb="2">
      <t>サイシン</t>
    </rPh>
    <phoneticPr fontId="5"/>
  </si>
  <si>
    <t xml:space="preserve"> 50歳未満</t>
    <phoneticPr fontId="6"/>
  </si>
  <si>
    <t xml:space="preserve"> 50歳未満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</si>
</sst>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 * #,##0.0_ ;_ * \-#,##0.0_ ;_ * &quot;-&quot;??_ ;_ @_ "/>
    <numFmt numFmtId="177" formatCode="#,##0.0;\-#,##0.0;\-"/>
    <numFmt numFmtId="178" formatCode="#,##0;\-#,##0;\-"/>
    <numFmt numFmtId="179" formatCode="#,##0.0;[Red]\-#,##0.0"/>
  </numFmts>
  <fonts count="21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b/>
      <sz val="2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ajor"/>
    </font>
    <font>
      <b/>
      <sz val="20"/>
      <color indexed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4" fillId="0" borderId="0"/>
    <xf numFmtId="0" fontId="1" fillId="0" borderId="0"/>
    <xf numFmtId="0" fontId="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76">
    <xf numFmtId="0" fontId="0" fillId="0" borderId="0" xfId="0"/>
    <xf numFmtId="38" fontId="2" fillId="0" borderId="0" xfId="1" applyFont="1" applyProtection="1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38" fontId="9" fillId="0" borderId="0" xfId="1" applyFont="1" applyProtection="1"/>
    <xf numFmtId="177" fontId="9" fillId="0" borderId="0" xfId="0" applyNumberFormat="1" applyFont="1" applyFill="1" applyBorder="1" applyAlignment="1">
      <alignment vertical="center" shrinkToFit="1"/>
    </xf>
    <xf numFmtId="177" fontId="9" fillId="0" borderId="10" xfId="0" applyNumberFormat="1" applyFont="1" applyFill="1" applyBorder="1" applyAlignment="1">
      <alignment vertical="center" shrinkToFit="1"/>
    </xf>
    <xf numFmtId="178" fontId="9" fillId="0" borderId="0" xfId="0" applyNumberFormat="1" applyFont="1" applyFill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38" fontId="10" fillId="0" borderId="0" xfId="1" applyFont="1" applyProtection="1"/>
    <xf numFmtId="38" fontId="11" fillId="0" borderId="0" xfId="1" applyFont="1" applyProtection="1"/>
    <xf numFmtId="38" fontId="12" fillId="0" borderId="0" xfId="1" applyFont="1" applyAlignment="1" applyProtection="1">
      <alignment horizontal="left" vertical="center"/>
    </xf>
    <xf numFmtId="38" fontId="13" fillId="0" borderId="0" xfId="1" applyFont="1" applyProtection="1"/>
    <xf numFmtId="0" fontId="13" fillId="0" borderId="0" xfId="0" applyFont="1" applyAlignment="1">
      <alignment vertical="center"/>
    </xf>
    <xf numFmtId="38" fontId="13" fillId="0" borderId="0" xfId="1" applyFont="1" applyAlignment="1" applyProtection="1">
      <alignment horizontal="right"/>
    </xf>
    <xf numFmtId="38" fontId="13" fillId="0" borderId="12" xfId="1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178" fontId="13" fillId="0" borderId="9" xfId="0" applyNumberFormat="1" applyFont="1" applyBorder="1" applyAlignment="1">
      <alignment vertical="center"/>
    </xf>
    <xf numFmtId="178" fontId="13" fillId="0" borderId="10" xfId="0" applyNumberFormat="1" applyFont="1" applyBorder="1" applyAlignment="1">
      <alignment vertical="center"/>
    </xf>
    <xf numFmtId="178" fontId="13" fillId="0" borderId="9" xfId="0" applyNumberFormat="1" applyFont="1" applyFill="1" applyBorder="1" applyAlignment="1">
      <alignment vertical="center"/>
    </xf>
    <xf numFmtId="178" fontId="13" fillId="0" borderId="10" xfId="0" applyNumberFormat="1" applyFont="1" applyFill="1" applyBorder="1" applyAlignment="1">
      <alignment vertical="center"/>
    </xf>
    <xf numFmtId="178" fontId="10" fillId="0" borderId="9" xfId="0" applyNumberFormat="1" applyFont="1" applyFill="1" applyBorder="1" applyAlignment="1">
      <alignment vertical="center"/>
    </xf>
    <xf numFmtId="178" fontId="10" fillId="2" borderId="9" xfId="0" applyNumberFormat="1" applyFont="1" applyFill="1" applyBorder="1" applyAlignment="1">
      <alignment vertical="center"/>
    </xf>
    <xf numFmtId="178" fontId="10" fillId="2" borderId="0" xfId="0" applyNumberFormat="1" applyFont="1" applyFill="1" applyBorder="1" applyAlignment="1">
      <alignment vertical="center"/>
    </xf>
    <xf numFmtId="177" fontId="10" fillId="2" borderId="0" xfId="0" applyNumberFormat="1" applyFont="1" applyFill="1" applyBorder="1" applyAlignment="1">
      <alignment vertical="center"/>
    </xf>
    <xf numFmtId="178" fontId="10" fillId="0" borderId="9" xfId="0" applyNumberFormat="1" applyFont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vertical="center" shrinkToFit="1"/>
    </xf>
    <xf numFmtId="178" fontId="10" fillId="0" borderId="0" xfId="1" applyNumberFormat="1" applyFont="1" applyFill="1" applyBorder="1" applyAlignment="1" applyProtection="1"/>
    <xf numFmtId="178" fontId="10" fillId="0" borderId="9" xfId="1" applyNumberFormat="1" applyFont="1" applyFill="1" applyBorder="1" applyAlignment="1" applyProtection="1"/>
    <xf numFmtId="177" fontId="9" fillId="0" borderId="9" xfId="0" applyNumberFormat="1" applyFont="1" applyFill="1" applyBorder="1" applyAlignment="1">
      <alignment vertical="center" shrinkToFit="1"/>
    </xf>
    <xf numFmtId="177" fontId="10" fillId="2" borderId="10" xfId="0" applyNumberFormat="1" applyFont="1" applyFill="1" applyBorder="1" applyAlignment="1">
      <alignment vertical="center"/>
    </xf>
    <xf numFmtId="177" fontId="10" fillId="0" borderId="10" xfId="0" applyNumberFormat="1" applyFont="1" applyBorder="1" applyAlignment="1">
      <alignment vertical="center"/>
    </xf>
    <xf numFmtId="177" fontId="10" fillId="0" borderId="10" xfId="0" applyNumberFormat="1" applyFont="1" applyFill="1" applyBorder="1" applyAlignment="1">
      <alignment vertical="center"/>
    </xf>
    <xf numFmtId="177" fontId="10" fillId="0" borderId="10" xfId="0" applyNumberFormat="1" applyFont="1" applyFill="1" applyBorder="1" applyAlignment="1">
      <alignment vertical="center" shrinkToFit="1"/>
    </xf>
    <xf numFmtId="178" fontId="9" fillId="0" borderId="3" xfId="0" applyNumberFormat="1" applyFont="1" applyFill="1" applyBorder="1" applyAlignment="1">
      <alignment vertical="center"/>
    </xf>
    <xf numFmtId="178" fontId="9" fillId="0" borderId="4" xfId="0" applyNumberFormat="1" applyFont="1" applyFill="1" applyBorder="1" applyAlignment="1">
      <alignment vertical="center"/>
    </xf>
    <xf numFmtId="38" fontId="13" fillId="0" borderId="16" xfId="1" applyFont="1" applyBorder="1" applyProtection="1"/>
    <xf numFmtId="38" fontId="13" fillId="0" borderId="17" xfId="1" applyFont="1" applyBorder="1" applyProtection="1"/>
    <xf numFmtId="178" fontId="10" fillId="0" borderId="3" xfId="0" applyNumberFormat="1" applyFont="1" applyFill="1" applyBorder="1" applyAlignment="1">
      <alignment vertical="center"/>
    </xf>
    <xf numFmtId="178" fontId="10" fillId="0" borderId="19" xfId="0" applyNumberFormat="1" applyFont="1" applyFill="1" applyBorder="1" applyAlignment="1">
      <alignment vertical="center" shrinkToFit="1"/>
    </xf>
    <xf numFmtId="177" fontId="10" fillId="0" borderId="19" xfId="0" applyNumberFormat="1" applyFont="1" applyFill="1" applyBorder="1" applyAlignment="1">
      <alignment vertical="center"/>
    </xf>
    <xf numFmtId="177" fontId="10" fillId="0" borderId="4" xfId="0" applyNumberFormat="1" applyFont="1" applyFill="1" applyBorder="1" applyAlignment="1">
      <alignment vertical="center"/>
    </xf>
    <xf numFmtId="38" fontId="10" fillId="0" borderId="16" xfId="1" applyFont="1" applyBorder="1" applyProtection="1"/>
    <xf numFmtId="38" fontId="10" fillId="0" borderId="1" xfId="1" applyFont="1" applyBorder="1" applyProtection="1"/>
    <xf numFmtId="177" fontId="10" fillId="0" borderId="1" xfId="0" applyNumberFormat="1" applyFont="1" applyFill="1" applyBorder="1" applyAlignment="1">
      <alignment vertical="center" shrinkToFit="1"/>
    </xf>
    <xf numFmtId="177" fontId="10" fillId="0" borderId="17" xfId="0" applyNumberFormat="1" applyFont="1" applyFill="1" applyBorder="1" applyAlignment="1">
      <alignment vertical="center" shrinkToFit="1"/>
    </xf>
    <xf numFmtId="38" fontId="14" fillId="0" borderId="0" xfId="1" applyFont="1" applyProtection="1"/>
    <xf numFmtId="177" fontId="14" fillId="0" borderId="0" xfId="1" applyNumberFormat="1" applyFont="1" applyProtection="1"/>
    <xf numFmtId="38" fontId="15" fillId="0" borderId="0" xfId="1" applyFont="1" applyBorder="1" applyAlignment="1" applyProtection="1">
      <alignment horizontal="center" vertical="center" shrinkToFit="1"/>
    </xf>
    <xf numFmtId="38" fontId="15" fillId="0" borderId="0" xfId="1" applyFont="1" applyBorder="1" applyProtection="1"/>
    <xf numFmtId="38" fontId="15" fillId="0" borderId="0" xfId="1" applyFont="1" applyProtection="1"/>
    <xf numFmtId="177" fontId="15" fillId="0" borderId="0" xfId="1" applyNumberFormat="1" applyFont="1" applyProtection="1"/>
    <xf numFmtId="38" fontId="9" fillId="0" borderId="0" xfId="1" applyFont="1" applyAlignment="1" applyProtection="1">
      <alignment horizontal="right"/>
    </xf>
    <xf numFmtId="38" fontId="15" fillId="0" borderId="0" xfId="1" applyFont="1" applyBorder="1" applyAlignment="1" applyProtection="1">
      <alignment horizontal="right"/>
    </xf>
    <xf numFmtId="38" fontId="15" fillId="0" borderId="0" xfId="1" applyFont="1" applyBorder="1" applyAlignment="1" applyProtection="1"/>
    <xf numFmtId="179" fontId="15" fillId="0" borderId="0" xfId="1" applyNumberFormat="1" applyFont="1" applyProtection="1"/>
    <xf numFmtId="177" fontId="2" fillId="0" borderId="0" xfId="1" applyNumberFormat="1" applyFont="1" applyProtection="1"/>
    <xf numFmtId="38" fontId="16" fillId="0" borderId="0" xfId="1" applyFont="1" applyProtection="1"/>
    <xf numFmtId="38" fontId="17" fillId="0" borderId="0" xfId="1" applyFont="1" applyAlignment="1" applyProtection="1">
      <alignment horizontal="left" vertical="center"/>
    </xf>
    <xf numFmtId="177" fontId="16" fillId="0" borderId="0" xfId="1" applyNumberFormat="1" applyFont="1" applyBorder="1" applyAlignment="1" applyProtection="1"/>
    <xf numFmtId="177" fontId="16" fillId="0" borderId="0" xfId="1" applyNumberFormat="1" applyFont="1" applyProtection="1"/>
    <xf numFmtId="38" fontId="18" fillId="0" borderId="0" xfId="1" applyFont="1" applyAlignment="1" applyProtection="1">
      <alignment vertical="center"/>
    </xf>
    <xf numFmtId="38" fontId="19" fillId="0" borderId="0" xfId="1" applyFont="1" applyBorder="1" applyAlignment="1" applyProtection="1">
      <alignment horizontal="center" vertical="center" shrinkToFit="1"/>
    </xf>
    <xf numFmtId="38" fontId="19" fillId="0" borderId="0" xfId="1" applyFont="1" applyBorder="1" applyProtection="1"/>
    <xf numFmtId="38" fontId="19" fillId="0" borderId="0" xfId="1" applyFont="1" applyProtection="1"/>
    <xf numFmtId="177" fontId="19" fillId="0" borderId="0" xfId="1" applyNumberFormat="1" applyFont="1" applyProtection="1"/>
    <xf numFmtId="38" fontId="19" fillId="0" borderId="12" xfId="1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38" fontId="19" fillId="0" borderId="2" xfId="1" applyFont="1" applyBorder="1" applyAlignment="1" applyProtection="1">
      <alignment horizontal="left"/>
    </xf>
    <xf numFmtId="38" fontId="19" fillId="0" borderId="2" xfId="1" applyFont="1" applyBorder="1" applyProtection="1"/>
    <xf numFmtId="38" fontId="19" fillId="0" borderId="21" xfId="1" applyFont="1" applyBorder="1" applyProtection="1"/>
    <xf numFmtId="38" fontId="19" fillId="0" borderId="18" xfId="1" applyFont="1" applyBorder="1" applyProtection="1"/>
    <xf numFmtId="38" fontId="19" fillId="0" borderId="0" xfId="1" applyFont="1" applyBorder="1" applyAlignment="1" applyProtection="1">
      <alignment vertical="top"/>
    </xf>
    <xf numFmtId="38" fontId="20" fillId="0" borderId="0" xfId="1" applyFont="1" applyProtection="1"/>
    <xf numFmtId="38" fontId="14" fillId="0" borderId="20" xfId="1" applyFont="1" applyBorder="1" applyAlignment="1" applyProtection="1">
      <alignment horizontal="right"/>
    </xf>
    <xf numFmtId="178" fontId="14" fillId="0" borderId="2" xfId="1" applyNumberFormat="1" applyFont="1" applyFill="1" applyBorder="1" applyAlignment="1" applyProtection="1"/>
    <xf numFmtId="177" fontId="14" fillId="0" borderId="20" xfId="1" applyNumberFormat="1" applyFont="1" applyFill="1" applyBorder="1" applyAlignment="1" applyProtection="1">
      <alignment horizontal="right" shrinkToFit="1"/>
    </xf>
    <xf numFmtId="177" fontId="14" fillId="0" borderId="2" xfId="1" applyNumberFormat="1" applyFont="1" applyFill="1" applyBorder="1" applyAlignment="1" applyProtection="1">
      <alignment shrinkToFit="1"/>
      <protection locked="0"/>
    </xf>
    <xf numFmtId="38" fontId="14" fillId="0" borderId="2" xfId="1" applyFont="1" applyFill="1" applyBorder="1" applyAlignment="1" applyProtection="1">
      <protection locked="0"/>
    </xf>
    <xf numFmtId="178" fontId="14" fillId="0" borderId="2" xfId="1" applyNumberFormat="1" applyFont="1" applyFill="1" applyBorder="1" applyAlignment="1" applyProtection="1">
      <protection locked="0"/>
    </xf>
    <xf numFmtId="38" fontId="14" fillId="0" borderId="21" xfId="1" applyFont="1" applyFill="1" applyBorder="1" applyAlignment="1" applyProtection="1">
      <protection locked="0"/>
    </xf>
    <xf numFmtId="178" fontId="14" fillId="0" borderId="21" xfId="1" applyNumberFormat="1" applyFont="1" applyFill="1" applyBorder="1" applyAlignment="1" applyProtection="1">
      <protection locked="0"/>
    </xf>
    <xf numFmtId="177" fontId="14" fillId="0" borderId="21" xfId="1" applyNumberFormat="1" applyFont="1" applyFill="1" applyBorder="1" applyAlignment="1" applyProtection="1">
      <alignment shrinkToFit="1"/>
      <protection locked="0"/>
    </xf>
    <xf numFmtId="38" fontId="14" fillId="0" borderId="18" xfId="1" applyFont="1" applyFill="1" applyBorder="1" applyAlignment="1" applyProtection="1">
      <protection locked="0"/>
    </xf>
    <xf numFmtId="178" fontId="14" fillId="0" borderId="18" xfId="1" applyNumberFormat="1" applyFont="1" applyFill="1" applyBorder="1" applyAlignment="1" applyProtection="1">
      <protection locked="0"/>
    </xf>
    <xf numFmtId="177" fontId="14" fillId="0" borderId="18" xfId="1" applyNumberFormat="1" applyFont="1" applyFill="1" applyBorder="1" applyAlignment="1" applyProtection="1">
      <alignment shrinkToFit="1"/>
      <protection locked="0"/>
    </xf>
    <xf numFmtId="38" fontId="14" fillId="0" borderId="20" xfId="1" applyFont="1" applyBorder="1" applyAlignment="1" applyProtection="1">
      <alignment horizontal="right" shrinkToFit="1"/>
    </xf>
    <xf numFmtId="178" fontId="14" fillId="0" borderId="2" xfId="1" applyNumberFormat="1" applyFont="1" applyFill="1" applyBorder="1" applyAlignment="1" applyProtection="1">
      <alignment shrinkToFit="1"/>
      <protection locked="0"/>
    </xf>
    <xf numFmtId="177" fontId="14" fillId="0" borderId="20" xfId="1" applyNumberFormat="1" applyFont="1" applyBorder="1" applyAlignment="1" applyProtection="1">
      <alignment horizontal="right" shrinkToFit="1"/>
    </xf>
    <xf numFmtId="38" fontId="14" fillId="0" borderId="20" xfId="1" applyNumberFormat="1" applyFont="1" applyBorder="1" applyAlignment="1" applyProtection="1">
      <alignment horizontal="right" shrinkToFit="1"/>
    </xf>
    <xf numFmtId="38" fontId="14" fillId="0" borderId="22" xfId="1" applyNumberFormat="1" applyFont="1" applyBorder="1" applyAlignment="1" applyProtection="1">
      <alignment horizontal="right" shrinkToFit="1"/>
    </xf>
    <xf numFmtId="178" fontId="14" fillId="0" borderId="21" xfId="1" applyNumberFormat="1" applyFont="1" applyFill="1" applyBorder="1" applyAlignment="1" applyProtection="1">
      <alignment shrinkToFit="1"/>
      <protection locked="0"/>
    </xf>
    <xf numFmtId="177" fontId="14" fillId="0" borderId="22" xfId="1" applyNumberFormat="1" applyFont="1" applyBorder="1" applyAlignment="1" applyProtection="1">
      <alignment horizontal="right" shrinkToFit="1"/>
    </xf>
    <xf numFmtId="38" fontId="14" fillId="0" borderId="23" xfId="1" applyNumberFormat="1" applyFont="1" applyBorder="1" applyAlignment="1" applyProtection="1">
      <alignment horizontal="right" shrinkToFit="1"/>
    </xf>
    <xf numFmtId="178" fontId="14" fillId="0" borderId="18" xfId="1" applyNumberFormat="1" applyFont="1" applyFill="1" applyBorder="1" applyAlignment="1" applyProtection="1">
      <alignment shrinkToFit="1"/>
      <protection locked="0"/>
    </xf>
    <xf numFmtId="177" fontId="14" fillId="0" borderId="23" xfId="1" applyNumberFormat="1" applyFont="1" applyBorder="1" applyAlignment="1" applyProtection="1">
      <alignment horizontal="right" shrinkToFit="1"/>
    </xf>
    <xf numFmtId="38" fontId="14" fillId="0" borderId="20" xfId="1" applyFont="1" applyFill="1" applyBorder="1" applyAlignment="1" applyProtection="1">
      <alignment horizontal="right" shrinkToFit="1"/>
    </xf>
    <xf numFmtId="38" fontId="14" fillId="0" borderId="0" xfId="1" applyFont="1" applyFill="1" applyProtection="1"/>
    <xf numFmtId="177" fontId="14" fillId="0" borderId="0" xfId="1" applyNumberFormat="1" applyFont="1" applyFill="1" applyProtection="1"/>
    <xf numFmtId="38" fontId="14" fillId="0" borderId="20" xfId="1" applyNumberFormat="1" applyFont="1" applyFill="1" applyBorder="1" applyAlignment="1" applyProtection="1">
      <alignment horizontal="right" shrinkToFit="1"/>
    </xf>
    <xf numFmtId="38" fontId="14" fillId="0" borderId="22" xfId="1" applyNumberFormat="1" applyFont="1" applyFill="1" applyBorder="1" applyAlignment="1" applyProtection="1">
      <alignment horizontal="right" shrinkToFit="1"/>
    </xf>
    <xf numFmtId="177" fontId="14" fillId="0" borderId="22" xfId="1" applyNumberFormat="1" applyFont="1" applyFill="1" applyBorder="1" applyAlignment="1" applyProtection="1">
      <alignment horizontal="right" shrinkToFit="1"/>
    </xf>
    <xf numFmtId="38" fontId="14" fillId="0" borderId="23" xfId="1" applyNumberFormat="1" applyFont="1" applyFill="1" applyBorder="1" applyAlignment="1" applyProtection="1">
      <alignment horizontal="right" shrinkToFit="1"/>
    </xf>
    <xf numFmtId="178" fontId="14" fillId="0" borderId="18" xfId="1" applyNumberFormat="1" applyFont="1" applyFill="1" applyBorder="1" applyAlignment="1" applyProtection="1">
      <alignment shrinkToFit="1"/>
    </xf>
    <xf numFmtId="177" fontId="14" fillId="0" borderId="23" xfId="1" applyNumberFormat="1" applyFont="1" applyFill="1" applyBorder="1" applyAlignment="1" applyProtection="1">
      <alignment horizontal="right" shrinkToFit="1"/>
    </xf>
    <xf numFmtId="38" fontId="13" fillId="0" borderId="5" xfId="1" applyFont="1" applyFill="1" applyBorder="1" applyAlignment="1" applyProtection="1">
      <alignment horizontal="center" vertical="center" textRotation="255" shrinkToFit="1"/>
    </xf>
    <xf numFmtId="38" fontId="13" fillId="0" borderId="11" xfId="1" applyFont="1" applyFill="1" applyBorder="1" applyAlignment="1" applyProtection="1">
      <alignment horizontal="center" vertical="center" textRotation="255" shrinkToFit="1"/>
    </xf>
    <xf numFmtId="38" fontId="13" fillId="0" borderId="18" xfId="1" applyFont="1" applyFill="1" applyBorder="1" applyAlignment="1" applyProtection="1">
      <alignment horizontal="center" vertical="center" textRotation="255" shrinkToFit="1"/>
    </xf>
    <xf numFmtId="176" fontId="13" fillId="0" borderId="5" xfId="1" applyNumberFormat="1" applyFont="1" applyFill="1" applyBorder="1" applyAlignment="1" applyProtection="1">
      <alignment horizontal="center" vertical="center" textRotation="255" shrinkToFit="1"/>
    </xf>
    <xf numFmtId="176" fontId="13" fillId="0" borderId="11" xfId="1" applyNumberFormat="1" applyFont="1" applyFill="1" applyBorder="1" applyAlignment="1" applyProtection="1">
      <alignment horizontal="center" vertical="center" textRotation="255" shrinkToFit="1"/>
    </xf>
    <xf numFmtId="176" fontId="13" fillId="0" borderId="18" xfId="1" applyNumberFormat="1" applyFont="1" applyFill="1" applyBorder="1" applyAlignment="1" applyProtection="1">
      <alignment horizontal="center" vertical="center" textRotation="255" shrinkToFit="1"/>
    </xf>
    <xf numFmtId="38" fontId="13" fillId="0" borderId="5" xfId="1" applyFont="1" applyBorder="1" applyAlignment="1" applyProtection="1">
      <alignment vertical="center" textRotation="255"/>
    </xf>
    <xf numFmtId="0" fontId="13" fillId="0" borderId="11" xfId="0" applyFont="1" applyBorder="1" applyAlignment="1" applyProtection="1">
      <alignment vertical="center" textRotation="255"/>
    </xf>
    <xf numFmtId="0" fontId="13" fillId="0" borderId="18" xfId="0" applyFont="1" applyBorder="1" applyAlignment="1" applyProtection="1">
      <alignment vertical="center" textRotation="255"/>
    </xf>
    <xf numFmtId="38" fontId="13" fillId="0" borderId="6" xfId="1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38" fontId="13" fillId="0" borderId="5" xfId="1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38" fontId="13" fillId="0" borderId="13" xfId="1" applyFont="1" applyBorder="1" applyAlignment="1" applyProtection="1">
      <alignment horizontal="center" vertical="center" wrapText="1"/>
    </xf>
    <xf numFmtId="38" fontId="13" fillId="0" borderId="14" xfId="1" applyFont="1" applyBorder="1" applyAlignment="1" applyProtection="1">
      <alignment horizontal="center" vertical="center" wrapText="1"/>
    </xf>
    <xf numFmtId="38" fontId="13" fillId="0" borderId="15" xfId="1" applyFont="1" applyBorder="1" applyAlignment="1" applyProtection="1">
      <alignment horizontal="center" vertical="center" wrapText="1"/>
    </xf>
    <xf numFmtId="38" fontId="13" fillId="0" borderId="18" xfId="1" applyFont="1" applyBorder="1" applyAlignment="1" applyProtection="1">
      <alignment horizontal="center" vertical="center" wrapText="1"/>
    </xf>
    <xf numFmtId="38" fontId="13" fillId="0" borderId="5" xfId="1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38" fontId="13" fillId="0" borderId="5" xfId="1" applyFont="1" applyBorder="1" applyAlignment="1" applyProtection="1">
      <alignment horizontal="center" vertical="center" textRotation="255" wrapText="1"/>
    </xf>
    <xf numFmtId="0" fontId="13" fillId="0" borderId="11" xfId="0" applyFont="1" applyBorder="1" applyAlignment="1" applyProtection="1">
      <alignment horizontal="center" vertical="center" textRotation="255"/>
    </xf>
    <xf numFmtId="0" fontId="13" fillId="0" borderId="18" xfId="0" applyFont="1" applyBorder="1" applyAlignment="1" applyProtection="1">
      <alignment horizontal="center" vertical="center" textRotation="255"/>
    </xf>
    <xf numFmtId="38" fontId="13" fillId="0" borderId="1" xfId="1" applyFont="1" applyBorder="1" applyAlignment="1" applyProtection="1">
      <alignment horizontal="center" vertical="center"/>
    </xf>
    <xf numFmtId="38" fontId="13" fillId="0" borderId="3" xfId="1" applyFont="1" applyBorder="1" applyAlignment="1" applyProtection="1">
      <alignment horizontal="center" vertical="center"/>
    </xf>
    <xf numFmtId="38" fontId="13" fillId="0" borderId="4" xfId="1" applyFont="1" applyBorder="1" applyAlignment="1" applyProtection="1">
      <alignment horizontal="center" vertical="center"/>
    </xf>
    <xf numFmtId="38" fontId="13" fillId="0" borderId="9" xfId="1" applyFont="1" applyBorder="1" applyAlignment="1" applyProtection="1">
      <alignment horizontal="center" vertical="center"/>
    </xf>
    <xf numFmtId="38" fontId="13" fillId="0" borderId="10" xfId="1" applyFont="1" applyBorder="1" applyAlignment="1" applyProtection="1">
      <alignment horizontal="center" vertical="center"/>
    </xf>
    <xf numFmtId="38" fontId="13" fillId="0" borderId="16" xfId="1" applyFont="1" applyBorder="1" applyAlignment="1" applyProtection="1">
      <alignment horizontal="center" vertical="center"/>
    </xf>
    <xf numFmtId="38" fontId="13" fillId="0" borderId="17" xfId="1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178" fontId="13" fillId="2" borderId="9" xfId="0" applyNumberFormat="1" applyFont="1" applyFill="1" applyBorder="1" applyAlignment="1">
      <alignment horizontal="center" vertical="center"/>
    </xf>
    <xf numFmtId="178" fontId="13" fillId="2" borderId="10" xfId="0" applyNumberFormat="1" applyFont="1" applyFill="1" applyBorder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/>
    </xf>
    <xf numFmtId="178" fontId="13" fillId="0" borderId="10" xfId="0" applyNumberFormat="1" applyFont="1" applyBorder="1" applyAlignment="1">
      <alignment horizontal="center" vertical="center"/>
    </xf>
    <xf numFmtId="38" fontId="13" fillId="0" borderId="9" xfId="1" applyFont="1" applyFill="1" applyBorder="1" applyAlignment="1" applyProtection="1">
      <alignment horizontal="center"/>
    </xf>
    <xf numFmtId="38" fontId="13" fillId="0" borderId="10" xfId="1" applyFont="1" applyFill="1" applyBorder="1" applyAlignment="1" applyProtection="1">
      <alignment horizontal="center"/>
    </xf>
    <xf numFmtId="178" fontId="13" fillId="2" borderId="9" xfId="0" applyNumberFormat="1" applyFont="1" applyFill="1" applyBorder="1" applyAlignment="1">
      <alignment horizontal="center" shrinkToFit="1"/>
    </xf>
    <xf numFmtId="178" fontId="13" fillId="2" borderId="10" xfId="0" applyNumberFormat="1" applyFont="1" applyFill="1" applyBorder="1" applyAlignment="1">
      <alignment horizontal="center" shrinkToFit="1"/>
    </xf>
    <xf numFmtId="38" fontId="19" fillId="0" borderId="0" xfId="1" applyFont="1" applyBorder="1" applyAlignment="1" applyProtection="1">
      <alignment horizontal="center" vertical="center" shrinkToFit="1"/>
    </xf>
    <xf numFmtId="0" fontId="19" fillId="0" borderId="0" xfId="0" applyFont="1" applyBorder="1" applyAlignment="1" applyProtection="1">
      <alignment shrinkToFit="1"/>
    </xf>
    <xf numFmtId="38" fontId="19" fillId="0" borderId="5" xfId="1" applyFont="1" applyBorder="1" applyAlignment="1" applyProtection="1">
      <alignment horizontal="center" vertical="center"/>
    </xf>
    <xf numFmtId="38" fontId="19" fillId="0" borderId="11" xfId="1" applyFont="1" applyBorder="1" applyAlignment="1" applyProtection="1">
      <alignment horizontal="center" vertical="center"/>
    </xf>
    <xf numFmtId="38" fontId="19" fillId="0" borderId="18" xfId="1" applyFont="1" applyBorder="1" applyAlignment="1" applyProtection="1">
      <alignment horizontal="center" vertical="center"/>
    </xf>
    <xf numFmtId="38" fontId="19" fillId="0" borderId="5" xfId="1" applyFont="1" applyBorder="1" applyAlignment="1" applyProtection="1">
      <alignment vertical="center" textRotation="255"/>
    </xf>
    <xf numFmtId="38" fontId="19" fillId="0" borderId="11" xfId="1" applyFont="1" applyBorder="1" applyAlignment="1" applyProtection="1">
      <alignment vertical="center" textRotation="255"/>
    </xf>
    <xf numFmtId="38" fontId="19" fillId="0" borderId="18" xfId="1" applyFont="1" applyBorder="1" applyAlignment="1" applyProtection="1">
      <alignment vertical="center" textRotation="255"/>
    </xf>
    <xf numFmtId="38" fontId="19" fillId="0" borderId="6" xfId="1" applyFont="1" applyBorder="1" applyAlignment="1" applyProtection="1">
      <alignment horizontal="center" vertical="center"/>
    </xf>
    <xf numFmtId="38" fontId="19" fillId="0" borderId="7" xfId="1" applyFont="1" applyBorder="1" applyAlignment="1" applyProtection="1">
      <alignment horizontal="center" vertical="center"/>
    </xf>
    <xf numFmtId="38" fontId="19" fillId="0" borderId="8" xfId="1" applyFont="1" applyBorder="1" applyAlignment="1" applyProtection="1">
      <alignment horizontal="center" vertical="center"/>
    </xf>
    <xf numFmtId="177" fontId="19" fillId="0" borderId="5" xfId="1" applyNumberFormat="1" applyFont="1" applyFill="1" applyBorder="1" applyAlignment="1" applyProtection="1">
      <alignment horizontal="center" vertical="center" textRotation="255" wrapText="1"/>
    </xf>
    <xf numFmtId="177" fontId="19" fillId="0" borderId="11" xfId="1" applyNumberFormat="1" applyFont="1" applyFill="1" applyBorder="1" applyAlignment="1" applyProtection="1">
      <alignment horizontal="center" vertical="center" textRotation="255" wrapText="1"/>
    </xf>
    <xf numFmtId="177" fontId="19" fillId="0" borderId="18" xfId="1" applyNumberFormat="1" applyFont="1" applyFill="1" applyBorder="1" applyAlignment="1" applyProtection="1">
      <alignment horizontal="center" vertical="center" textRotation="255" wrapText="1"/>
    </xf>
    <xf numFmtId="38" fontId="19" fillId="0" borderId="5" xfId="1" applyFont="1" applyBorder="1" applyAlignment="1" applyProtection="1">
      <alignment horizontal="center" vertical="center" wrapText="1"/>
    </xf>
    <xf numFmtId="38" fontId="19" fillId="0" borderId="11" xfId="1" applyFont="1" applyBorder="1" applyAlignment="1" applyProtection="1">
      <alignment horizontal="center" vertical="center" wrapText="1"/>
    </xf>
    <xf numFmtId="38" fontId="19" fillId="0" borderId="18" xfId="1" applyFont="1" applyBorder="1" applyAlignment="1" applyProtection="1">
      <alignment horizontal="center" vertical="center" wrapText="1"/>
    </xf>
    <xf numFmtId="38" fontId="19" fillId="0" borderId="13" xfId="1" applyFont="1" applyBorder="1" applyAlignment="1" applyProtection="1">
      <alignment horizontal="center" vertical="center" wrapText="1"/>
    </xf>
    <xf numFmtId="38" fontId="19" fillId="0" borderId="14" xfId="1" applyFont="1" applyBorder="1" applyAlignment="1" applyProtection="1">
      <alignment horizontal="center" vertical="center" wrapText="1"/>
    </xf>
    <xf numFmtId="38" fontId="19" fillId="0" borderId="15" xfId="1" applyFont="1" applyBorder="1" applyAlignment="1" applyProtection="1">
      <alignment horizontal="center" vertical="center" wrapText="1"/>
    </xf>
    <xf numFmtId="38" fontId="19" fillId="0" borderId="5" xfId="1" applyFont="1" applyBorder="1" applyAlignment="1" applyProtection="1">
      <alignment horizontal="center" vertical="center" textRotation="255" wrapText="1"/>
    </xf>
    <xf numFmtId="38" fontId="19" fillId="0" borderId="11" xfId="1" applyFont="1" applyBorder="1" applyAlignment="1" applyProtection="1">
      <alignment horizontal="center" vertical="center" textRotation="255" wrapText="1"/>
    </xf>
    <xf numFmtId="38" fontId="19" fillId="0" borderId="18" xfId="1" applyFont="1" applyBorder="1" applyAlignment="1" applyProtection="1">
      <alignment horizontal="center" vertical="center" textRotation="255" wrapText="1"/>
    </xf>
    <xf numFmtId="38" fontId="15" fillId="0" borderId="0" xfId="1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shrinkToFit="1"/>
    </xf>
  </cellXfs>
  <cellStyles count="13">
    <cellStyle name="桁区切り" xfId="1" builtinId="6"/>
    <cellStyle name="桁区切り 2" xfId="2"/>
    <cellStyle name="桁区切り 2 2" xfId="3"/>
    <cellStyle name="桁区切り 3" xfId="4"/>
    <cellStyle name="桁区切り 4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1"/>
  <sheetViews>
    <sheetView tabSelected="1" view="pageBreakPreview" zoomScale="80" zoomScaleNormal="75" zoomScaleSheetLayoutView="80" workbookViewId="0">
      <selection activeCell="V78" sqref="V78"/>
    </sheetView>
  </sheetViews>
  <sheetFormatPr defaultColWidth="11.625" defaultRowHeight="17.100000000000001" customHeight="1" x14ac:dyDescent="0.2"/>
  <cols>
    <col min="1" max="1" width="11.375" style="11" customWidth="1"/>
    <col min="2" max="2" width="20.625" style="11" customWidth="1"/>
    <col min="3" max="3" width="13.375" style="1" customWidth="1"/>
    <col min="4" max="4" width="11.875" style="1" customWidth="1"/>
    <col min="5" max="5" width="9.375" style="1" customWidth="1"/>
    <col min="6" max="6" width="9.5" style="1" customWidth="1"/>
    <col min="7" max="8" width="8.625" style="1" customWidth="1"/>
    <col min="9" max="9" width="10.125" style="1" customWidth="1"/>
    <col min="10" max="14" width="8.625" style="1" customWidth="1"/>
    <col min="15" max="15" width="13.625" style="1" customWidth="1"/>
    <col min="16" max="16" width="11" style="1" customWidth="1"/>
    <col min="17" max="17" width="8" style="1" customWidth="1"/>
    <col min="18" max="18" width="6.75" style="1" customWidth="1"/>
    <col min="19" max="19" width="10.5" style="2" customWidth="1"/>
    <col min="20" max="20" width="9.25" style="2" customWidth="1"/>
    <col min="21" max="21" width="11.875" style="2" bestFit="1" customWidth="1"/>
    <col min="22" max="22" width="13.125" style="2" bestFit="1" customWidth="1"/>
    <col min="23" max="23" width="9.5" style="2" customWidth="1"/>
    <col min="24" max="24" width="9.375" style="3" customWidth="1"/>
    <col min="25" max="27" width="3.625" style="1" customWidth="1"/>
    <col min="28" max="46" width="7.625" style="1" customWidth="1"/>
    <col min="47" max="16384" width="11.625" style="1"/>
  </cols>
  <sheetData>
    <row r="1" spans="1:24" s="10" customFormat="1" ht="29.25" customHeight="1" x14ac:dyDescent="0.25">
      <c r="A1" s="5"/>
      <c r="B1" s="5"/>
      <c r="D1" s="12" t="s">
        <v>68</v>
      </c>
    </row>
    <row r="2" spans="1:24" s="13" customFormat="1" ht="29.25" customHeight="1" x14ac:dyDescent="0.25">
      <c r="A2" s="134" t="s">
        <v>0</v>
      </c>
      <c r="B2" s="134"/>
      <c r="S2" s="14"/>
      <c r="T2" s="14"/>
      <c r="U2" s="14"/>
      <c r="W2" s="14"/>
      <c r="X2" s="15" t="s">
        <v>69</v>
      </c>
    </row>
    <row r="3" spans="1:24" s="13" customFormat="1" ht="34.5" customHeight="1" x14ac:dyDescent="0.25">
      <c r="A3" s="135" t="s">
        <v>77</v>
      </c>
      <c r="B3" s="136"/>
      <c r="C3" s="116" t="s">
        <v>73</v>
      </c>
      <c r="D3" s="116" t="s">
        <v>74</v>
      </c>
      <c r="E3" s="116" t="s">
        <v>75</v>
      </c>
      <c r="F3" s="116" t="s">
        <v>76</v>
      </c>
      <c r="G3" s="119" t="s">
        <v>1</v>
      </c>
      <c r="H3" s="120"/>
      <c r="I3" s="120"/>
      <c r="J3" s="120"/>
      <c r="K3" s="120"/>
      <c r="L3" s="120"/>
      <c r="M3" s="120"/>
      <c r="N3" s="120"/>
      <c r="O3" s="120"/>
      <c r="P3" s="121"/>
      <c r="Q3" s="131" t="s">
        <v>70</v>
      </c>
      <c r="R3" s="131" t="s">
        <v>71</v>
      </c>
      <c r="S3" s="110" t="s">
        <v>2</v>
      </c>
      <c r="T3" s="110" t="s">
        <v>3</v>
      </c>
      <c r="U3" s="110" t="s">
        <v>4</v>
      </c>
      <c r="V3" s="110" t="s">
        <v>5</v>
      </c>
      <c r="W3" s="110" t="s">
        <v>6</v>
      </c>
      <c r="X3" s="113" t="s">
        <v>7</v>
      </c>
    </row>
    <row r="4" spans="1:24" s="13" customFormat="1" ht="34.5" customHeight="1" x14ac:dyDescent="0.25">
      <c r="A4" s="137"/>
      <c r="B4" s="138"/>
      <c r="C4" s="117"/>
      <c r="D4" s="117"/>
      <c r="E4" s="117"/>
      <c r="F4" s="117"/>
      <c r="G4" s="116" t="s">
        <v>8</v>
      </c>
      <c r="H4" s="119" t="s">
        <v>9</v>
      </c>
      <c r="I4" s="120"/>
      <c r="J4" s="120"/>
      <c r="K4" s="120"/>
      <c r="L4" s="120"/>
      <c r="M4" s="120"/>
      <c r="N4" s="121"/>
      <c r="O4" s="122" t="s">
        <v>10</v>
      </c>
      <c r="P4" s="122" t="s">
        <v>11</v>
      </c>
      <c r="Q4" s="132"/>
      <c r="R4" s="132"/>
      <c r="S4" s="111"/>
      <c r="T4" s="111"/>
      <c r="U4" s="111"/>
      <c r="V4" s="111"/>
      <c r="W4" s="111"/>
      <c r="X4" s="114"/>
    </row>
    <row r="5" spans="1:24" s="13" customFormat="1" ht="98.25" customHeight="1" x14ac:dyDescent="0.25">
      <c r="A5" s="137"/>
      <c r="B5" s="138"/>
      <c r="C5" s="117"/>
      <c r="D5" s="117"/>
      <c r="E5" s="117"/>
      <c r="F5" s="117"/>
      <c r="G5" s="117"/>
      <c r="H5" s="16" t="s">
        <v>12</v>
      </c>
      <c r="I5" s="16" t="s">
        <v>13</v>
      </c>
      <c r="J5" s="125" t="s">
        <v>14</v>
      </c>
      <c r="K5" s="126"/>
      <c r="L5" s="127"/>
      <c r="M5" s="122" t="s">
        <v>15</v>
      </c>
      <c r="N5" s="129" t="s">
        <v>16</v>
      </c>
      <c r="O5" s="123"/>
      <c r="P5" s="123"/>
      <c r="Q5" s="132"/>
      <c r="R5" s="132"/>
      <c r="S5" s="111"/>
      <c r="T5" s="111"/>
      <c r="U5" s="111"/>
      <c r="V5" s="111"/>
      <c r="W5" s="111"/>
      <c r="X5" s="114"/>
    </row>
    <row r="6" spans="1:24" s="13" customFormat="1" ht="33.75" customHeight="1" x14ac:dyDescent="0.25">
      <c r="A6" s="139"/>
      <c r="B6" s="140"/>
      <c r="C6" s="118"/>
      <c r="D6" s="118"/>
      <c r="E6" s="118"/>
      <c r="F6" s="118"/>
      <c r="G6" s="118"/>
      <c r="H6" s="17" t="s">
        <v>17</v>
      </c>
      <c r="I6" s="17" t="s">
        <v>18</v>
      </c>
      <c r="J6" s="17" t="s">
        <v>19</v>
      </c>
      <c r="K6" s="17" t="s">
        <v>20</v>
      </c>
      <c r="L6" s="17" t="s">
        <v>21</v>
      </c>
      <c r="M6" s="128"/>
      <c r="N6" s="130"/>
      <c r="O6" s="124"/>
      <c r="P6" s="124"/>
      <c r="Q6" s="133"/>
      <c r="R6" s="133"/>
      <c r="S6" s="112"/>
      <c r="T6" s="112"/>
      <c r="U6" s="112"/>
      <c r="V6" s="112"/>
      <c r="W6" s="112"/>
      <c r="X6" s="115"/>
    </row>
    <row r="7" spans="1:24" s="5" customFormat="1" ht="29.25" customHeight="1" x14ac:dyDescent="0.2">
      <c r="A7" s="141"/>
      <c r="B7" s="142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</row>
    <row r="8" spans="1:24" s="8" customFormat="1" ht="29.25" customHeight="1" x14ac:dyDescent="0.15">
      <c r="A8" s="143" t="s">
        <v>22</v>
      </c>
      <c r="B8" s="144"/>
      <c r="C8" s="23">
        <f>SUM(C10,C11)</f>
        <v>200886</v>
      </c>
      <c r="D8" s="24">
        <f t="shared" ref="D8:R8" si="0">SUM(D10,D11)</f>
        <v>32928</v>
      </c>
      <c r="E8" s="24">
        <f t="shared" si="0"/>
        <v>2361</v>
      </c>
      <c r="F8" s="24">
        <f t="shared" si="0"/>
        <v>1736</v>
      </c>
      <c r="G8" s="24">
        <f t="shared" si="0"/>
        <v>361</v>
      </c>
      <c r="H8" s="24">
        <f t="shared" si="0"/>
        <v>10</v>
      </c>
      <c r="I8" s="24">
        <f t="shared" si="0"/>
        <v>27</v>
      </c>
      <c r="J8" s="24">
        <f t="shared" si="0"/>
        <v>20</v>
      </c>
      <c r="K8" s="24">
        <f t="shared" si="0"/>
        <v>39</v>
      </c>
      <c r="L8" s="24">
        <f t="shared" si="0"/>
        <v>35</v>
      </c>
      <c r="M8" s="24">
        <f t="shared" si="0"/>
        <v>13</v>
      </c>
      <c r="N8" s="24">
        <f t="shared" si="0"/>
        <v>144</v>
      </c>
      <c r="O8" s="24">
        <f t="shared" si="0"/>
        <v>612</v>
      </c>
      <c r="P8" s="24">
        <f t="shared" si="0"/>
        <v>550</v>
      </c>
      <c r="Q8" s="24">
        <f t="shared" si="0"/>
        <v>624</v>
      </c>
      <c r="R8" s="24">
        <f t="shared" si="0"/>
        <v>97</v>
      </c>
      <c r="S8" s="25">
        <f>D8/C8*100</f>
        <v>16.391386159314241</v>
      </c>
      <c r="T8" s="25">
        <f>E8/D8*100</f>
        <v>7.1701895043731785</v>
      </c>
      <c r="U8" s="25">
        <f>F8/E8*100</f>
        <v>73.52816603134265</v>
      </c>
      <c r="V8" s="25">
        <f>N8/D8*100000</f>
        <v>437.31778425655978</v>
      </c>
      <c r="W8" s="25">
        <f>(J8+K8+L8)/N8*100</f>
        <v>65.277777777777786</v>
      </c>
      <c r="X8" s="35">
        <f>N8/E8*100</f>
        <v>6.099110546378653</v>
      </c>
    </row>
    <row r="9" spans="1:24" s="8" customFormat="1" ht="29.25" customHeight="1" x14ac:dyDescent="0.15">
      <c r="A9" s="18"/>
      <c r="B9" s="19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8"/>
      <c r="T9" s="28"/>
      <c r="U9" s="28"/>
      <c r="V9" s="28"/>
      <c r="W9" s="28"/>
      <c r="X9" s="36"/>
    </row>
    <row r="10" spans="1:24" s="8" customFormat="1" ht="29.25" customHeight="1" x14ac:dyDescent="0.15">
      <c r="A10" s="145" t="s">
        <v>23</v>
      </c>
      <c r="B10" s="146"/>
      <c r="C10" s="26">
        <f>SUM(C14,C19,C20,C21,C25,C29,C30,C31,C36,C37,C39,C48,C51,C55,C59,C63,C64,C67,C70,C73)</f>
        <v>189293</v>
      </c>
      <c r="D10" s="27">
        <f t="shared" ref="D10:R10" si="1">SUM(D14,D19,D20,D21,D25,D29,D30,D31,D36,D37,D39,D48,D51,D55,D59,D63,D64,D67,D70,D73)</f>
        <v>30967</v>
      </c>
      <c r="E10" s="27">
        <f t="shared" si="1"/>
        <v>2238</v>
      </c>
      <c r="F10" s="27">
        <f t="shared" si="1"/>
        <v>1640</v>
      </c>
      <c r="G10" s="27">
        <f t="shared" si="1"/>
        <v>332</v>
      </c>
      <c r="H10" s="27">
        <f t="shared" si="1"/>
        <v>10</v>
      </c>
      <c r="I10" s="27">
        <f t="shared" si="1"/>
        <v>26</v>
      </c>
      <c r="J10" s="27">
        <f t="shared" si="1"/>
        <v>18</v>
      </c>
      <c r="K10" s="27">
        <f t="shared" si="1"/>
        <v>37</v>
      </c>
      <c r="L10" s="27">
        <f t="shared" si="1"/>
        <v>33</v>
      </c>
      <c r="M10" s="27">
        <f t="shared" si="1"/>
        <v>13</v>
      </c>
      <c r="N10" s="27">
        <f t="shared" si="1"/>
        <v>137</v>
      </c>
      <c r="O10" s="27">
        <f t="shared" si="1"/>
        <v>585</v>
      </c>
      <c r="P10" s="27">
        <f t="shared" si="1"/>
        <v>518</v>
      </c>
      <c r="Q10" s="27">
        <f t="shared" si="1"/>
        <v>597</v>
      </c>
      <c r="R10" s="27">
        <f t="shared" si="1"/>
        <v>93</v>
      </c>
      <c r="S10" s="29">
        <f t="shared" ref="S10:U73" si="2">D10/C10*100</f>
        <v>16.35929484978314</v>
      </c>
      <c r="T10" s="29">
        <f t="shared" si="2"/>
        <v>7.2270481480285458</v>
      </c>
      <c r="U10" s="29">
        <f t="shared" si="2"/>
        <v>73.27971403038427</v>
      </c>
      <c r="V10" s="29">
        <f t="shared" ref="V10:V73" si="3">N10/D10*100000</f>
        <v>442.40643265411569</v>
      </c>
      <c r="W10" s="29">
        <f t="shared" ref="W10:W73" si="4">(J10+K10+L10)/N10*100</f>
        <v>64.233576642335763</v>
      </c>
      <c r="X10" s="37">
        <f t="shared" ref="X10:X73" si="5">N10/E10*100</f>
        <v>6.1215370866845396</v>
      </c>
    </row>
    <row r="11" spans="1:24" s="8" customFormat="1" ht="29.25" customHeight="1" x14ac:dyDescent="0.15">
      <c r="A11" s="145" t="s">
        <v>24</v>
      </c>
      <c r="B11" s="146"/>
      <c r="C11" s="26">
        <f>SUM(C15,C16,C22,C26,C32,C33,C38,C52,C56,C60)</f>
        <v>11593</v>
      </c>
      <c r="D11" s="27">
        <f t="shared" ref="D11:R11" si="6">SUM(D15,D16,D22,D26,D32,D33,D38,D52,D56,D60)</f>
        <v>1961</v>
      </c>
      <c r="E11" s="27">
        <f t="shared" si="6"/>
        <v>123</v>
      </c>
      <c r="F11" s="27">
        <f t="shared" si="6"/>
        <v>96</v>
      </c>
      <c r="G11" s="27">
        <f t="shared" si="6"/>
        <v>29</v>
      </c>
      <c r="H11" s="27">
        <f t="shared" si="6"/>
        <v>0</v>
      </c>
      <c r="I11" s="27">
        <f t="shared" si="6"/>
        <v>1</v>
      </c>
      <c r="J11" s="27">
        <f t="shared" si="6"/>
        <v>2</v>
      </c>
      <c r="K11" s="27">
        <f t="shared" si="6"/>
        <v>2</v>
      </c>
      <c r="L11" s="27">
        <f t="shared" si="6"/>
        <v>2</v>
      </c>
      <c r="M11" s="27">
        <f t="shared" si="6"/>
        <v>0</v>
      </c>
      <c r="N11" s="27">
        <f t="shared" si="6"/>
        <v>7</v>
      </c>
      <c r="O11" s="27">
        <f t="shared" si="6"/>
        <v>27</v>
      </c>
      <c r="P11" s="27">
        <f t="shared" si="6"/>
        <v>32</v>
      </c>
      <c r="Q11" s="27">
        <f t="shared" si="6"/>
        <v>27</v>
      </c>
      <c r="R11" s="27">
        <f t="shared" si="6"/>
        <v>4</v>
      </c>
      <c r="S11" s="29">
        <f t="shared" si="2"/>
        <v>16.915379970671957</v>
      </c>
      <c r="T11" s="29">
        <f t="shared" si="2"/>
        <v>6.2723100458949519</v>
      </c>
      <c r="U11" s="29">
        <f t="shared" si="2"/>
        <v>78.048780487804876</v>
      </c>
      <c r="V11" s="29">
        <f t="shared" si="3"/>
        <v>356.96073431922485</v>
      </c>
      <c r="W11" s="29">
        <f t="shared" si="4"/>
        <v>85.714285714285708</v>
      </c>
      <c r="X11" s="37">
        <f t="shared" si="5"/>
        <v>5.6910569105691051</v>
      </c>
    </row>
    <row r="12" spans="1:24" s="8" customFormat="1" ht="29.25" customHeight="1" x14ac:dyDescent="0.15">
      <c r="A12" s="18"/>
      <c r="B12" s="19"/>
      <c r="C12" s="26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1"/>
      <c r="T12" s="31"/>
      <c r="U12" s="31"/>
      <c r="V12" s="31"/>
      <c r="W12" s="31"/>
      <c r="X12" s="38"/>
    </row>
    <row r="13" spans="1:24" s="8" customFormat="1" ht="29.25" customHeight="1" x14ac:dyDescent="0.15">
      <c r="A13" s="143" t="s">
        <v>25</v>
      </c>
      <c r="B13" s="144"/>
      <c r="C13" s="23">
        <f>SUM(C14:C16)</f>
        <v>16288</v>
      </c>
      <c r="D13" s="24">
        <f t="shared" ref="D13:R13" si="7">SUM(D14:D16)</f>
        <v>1349</v>
      </c>
      <c r="E13" s="24">
        <f t="shared" si="7"/>
        <v>70</v>
      </c>
      <c r="F13" s="24">
        <f t="shared" si="7"/>
        <v>58</v>
      </c>
      <c r="G13" s="24">
        <f t="shared" si="7"/>
        <v>17</v>
      </c>
      <c r="H13" s="24">
        <f t="shared" si="7"/>
        <v>1</v>
      </c>
      <c r="I13" s="24">
        <f t="shared" si="7"/>
        <v>1</v>
      </c>
      <c r="J13" s="24">
        <f t="shared" si="7"/>
        <v>0</v>
      </c>
      <c r="K13" s="24">
        <f t="shared" si="7"/>
        <v>5</v>
      </c>
      <c r="L13" s="24">
        <f t="shared" si="7"/>
        <v>1</v>
      </c>
      <c r="M13" s="24">
        <f t="shared" si="7"/>
        <v>0</v>
      </c>
      <c r="N13" s="24">
        <f t="shared" si="7"/>
        <v>8</v>
      </c>
      <c r="O13" s="24">
        <f t="shared" si="7"/>
        <v>17</v>
      </c>
      <c r="P13" s="24">
        <f t="shared" si="7"/>
        <v>16</v>
      </c>
      <c r="Q13" s="24">
        <f t="shared" si="7"/>
        <v>12</v>
      </c>
      <c r="R13" s="24">
        <f t="shared" si="7"/>
        <v>0</v>
      </c>
      <c r="S13" s="25">
        <f t="shared" si="2"/>
        <v>8.2821709233791747</v>
      </c>
      <c r="T13" s="25">
        <f t="shared" si="2"/>
        <v>5.1890289103039295</v>
      </c>
      <c r="U13" s="25">
        <f t="shared" si="2"/>
        <v>82.857142857142861</v>
      </c>
      <c r="V13" s="25">
        <f t="shared" si="3"/>
        <v>593.03187546330616</v>
      </c>
      <c r="W13" s="25">
        <f t="shared" si="4"/>
        <v>75</v>
      </c>
      <c r="X13" s="35">
        <f t="shared" si="5"/>
        <v>11.428571428571429</v>
      </c>
    </row>
    <row r="14" spans="1:24" s="5" customFormat="1" ht="29.25" customHeight="1" x14ac:dyDescent="0.25">
      <c r="A14" s="147" t="s">
        <v>26</v>
      </c>
      <c r="B14" s="148"/>
      <c r="C14" s="33">
        <v>15918</v>
      </c>
      <c r="D14" s="32">
        <v>1041</v>
      </c>
      <c r="E14" s="32">
        <v>59</v>
      </c>
      <c r="F14" s="32">
        <v>51</v>
      </c>
      <c r="G14" s="32">
        <v>17</v>
      </c>
      <c r="H14" s="32">
        <v>1</v>
      </c>
      <c r="I14" s="32">
        <v>1</v>
      </c>
      <c r="J14" s="32">
        <v>0</v>
      </c>
      <c r="K14" s="32">
        <v>5</v>
      </c>
      <c r="L14" s="32">
        <v>0</v>
      </c>
      <c r="M14" s="32">
        <v>0</v>
      </c>
      <c r="N14" s="32">
        <v>7</v>
      </c>
      <c r="O14" s="32">
        <v>15</v>
      </c>
      <c r="P14" s="32">
        <v>12</v>
      </c>
      <c r="Q14" s="32">
        <v>8</v>
      </c>
      <c r="R14" s="32">
        <v>0</v>
      </c>
      <c r="S14" s="29">
        <f t="shared" si="2"/>
        <v>6.5397663022992836</v>
      </c>
      <c r="T14" s="29">
        <f t="shared" si="2"/>
        <v>5.6676272814601347</v>
      </c>
      <c r="U14" s="29">
        <f t="shared" si="2"/>
        <v>86.440677966101703</v>
      </c>
      <c r="V14" s="29">
        <f t="shared" si="3"/>
        <v>672.4303554274735</v>
      </c>
      <c r="W14" s="29">
        <f t="shared" si="4"/>
        <v>71.428571428571431</v>
      </c>
      <c r="X14" s="37">
        <f t="shared" si="5"/>
        <v>11.864406779661017</v>
      </c>
    </row>
    <row r="15" spans="1:24" s="5" customFormat="1" ht="29.25" customHeight="1" x14ac:dyDescent="0.25">
      <c r="A15" s="147" t="s">
        <v>27</v>
      </c>
      <c r="B15" s="148"/>
      <c r="C15" s="33">
        <v>301</v>
      </c>
      <c r="D15" s="32">
        <v>245</v>
      </c>
      <c r="E15" s="32">
        <v>8</v>
      </c>
      <c r="F15" s="32">
        <v>5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1</v>
      </c>
      <c r="M15" s="32">
        <v>0</v>
      </c>
      <c r="N15" s="32">
        <v>1</v>
      </c>
      <c r="O15" s="32">
        <v>1</v>
      </c>
      <c r="P15" s="32">
        <v>3</v>
      </c>
      <c r="Q15" s="32">
        <v>3</v>
      </c>
      <c r="R15" s="32">
        <v>0</v>
      </c>
      <c r="S15" s="29">
        <f t="shared" si="2"/>
        <v>81.395348837209298</v>
      </c>
      <c r="T15" s="29">
        <f t="shared" si="2"/>
        <v>3.2653061224489797</v>
      </c>
      <c r="U15" s="29">
        <f t="shared" si="2"/>
        <v>62.5</v>
      </c>
      <c r="V15" s="29">
        <f t="shared" si="3"/>
        <v>408.16326530612247</v>
      </c>
      <c r="W15" s="29">
        <f t="shared" si="4"/>
        <v>100</v>
      </c>
      <c r="X15" s="37">
        <f t="shared" si="5"/>
        <v>12.5</v>
      </c>
    </row>
    <row r="16" spans="1:24" s="5" customFormat="1" ht="29.25" customHeight="1" x14ac:dyDescent="0.25">
      <c r="A16" s="147" t="s">
        <v>28</v>
      </c>
      <c r="B16" s="148"/>
      <c r="C16" s="33">
        <v>69</v>
      </c>
      <c r="D16" s="32">
        <v>63</v>
      </c>
      <c r="E16" s="32">
        <v>3</v>
      </c>
      <c r="F16" s="32">
        <v>2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1</v>
      </c>
      <c r="P16" s="32">
        <v>1</v>
      </c>
      <c r="Q16" s="32">
        <v>1</v>
      </c>
      <c r="R16" s="32">
        <v>0</v>
      </c>
      <c r="S16" s="29">
        <f t="shared" si="2"/>
        <v>91.304347826086953</v>
      </c>
      <c r="T16" s="29">
        <f t="shared" si="2"/>
        <v>4.7619047619047619</v>
      </c>
      <c r="U16" s="29">
        <f t="shared" si="2"/>
        <v>66.666666666666657</v>
      </c>
      <c r="V16" s="29">
        <f t="shared" si="3"/>
        <v>0</v>
      </c>
      <c r="W16" s="29">
        <v>0</v>
      </c>
      <c r="X16" s="37">
        <f t="shared" si="5"/>
        <v>0</v>
      </c>
    </row>
    <row r="17" spans="1:25" s="8" customFormat="1" ht="29.25" customHeight="1" x14ac:dyDescent="0.15">
      <c r="A17" s="18"/>
      <c r="B17" s="19"/>
      <c r="C17" s="26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29"/>
      <c r="T17" s="29"/>
      <c r="U17" s="29"/>
      <c r="V17" s="29"/>
      <c r="W17" s="29"/>
      <c r="X17" s="37"/>
    </row>
    <row r="18" spans="1:25" s="8" customFormat="1" ht="29.25" customHeight="1" x14ac:dyDescent="0.15">
      <c r="A18" s="143" t="s">
        <v>29</v>
      </c>
      <c r="B18" s="144"/>
      <c r="C18" s="23">
        <f>SUM(C19:C22)</f>
        <v>8379</v>
      </c>
      <c r="D18" s="24">
        <f t="shared" ref="D18:R18" si="8">SUM(D19:D22)</f>
        <v>1902</v>
      </c>
      <c r="E18" s="24">
        <f t="shared" si="8"/>
        <v>119</v>
      </c>
      <c r="F18" s="24">
        <f t="shared" si="8"/>
        <v>107</v>
      </c>
      <c r="G18" s="24">
        <f t="shared" si="8"/>
        <v>7</v>
      </c>
      <c r="H18" s="24">
        <f t="shared" si="8"/>
        <v>0</v>
      </c>
      <c r="I18" s="24">
        <f t="shared" si="8"/>
        <v>3</v>
      </c>
      <c r="J18" s="24">
        <f t="shared" si="8"/>
        <v>0</v>
      </c>
      <c r="K18" s="24">
        <f t="shared" si="8"/>
        <v>2</v>
      </c>
      <c r="L18" s="24">
        <f t="shared" si="8"/>
        <v>3</v>
      </c>
      <c r="M18" s="24">
        <f t="shared" si="8"/>
        <v>0</v>
      </c>
      <c r="N18" s="24">
        <f t="shared" si="8"/>
        <v>8</v>
      </c>
      <c r="O18" s="24">
        <f t="shared" si="8"/>
        <v>41</v>
      </c>
      <c r="P18" s="24">
        <f t="shared" si="8"/>
        <v>52</v>
      </c>
      <c r="Q18" s="24">
        <f t="shared" si="8"/>
        <v>12</v>
      </c>
      <c r="R18" s="24">
        <f t="shared" si="8"/>
        <v>1</v>
      </c>
      <c r="S18" s="25">
        <f t="shared" si="2"/>
        <v>22.699606158252774</v>
      </c>
      <c r="T18" s="25">
        <f t="shared" si="2"/>
        <v>6.2565720294426921</v>
      </c>
      <c r="U18" s="25">
        <f t="shared" si="2"/>
        <v>89.915966386554629</v>
      </c>
      <c r="V18" s="25">
        <f t="shared" si="3"/>
        <v>420.60988433228181</v>
      </c>
      <c r="W18" s="25">
        <f t="shared" si="4"/>
        <v>62.5</v>
      </c>
      <c r="X18" s="35">
        <f t="shared" si="5"/>
        <v>6.7226890756302522</v>
      </c>
    </row>
    <row r="19" spans="1:25" s="5" customFormat="1" ht="29.25" customHeight="1" x14ac:dyDescent="0.25">
      <c r="A19" s="147" t="s">
        <v>30</v>
      </c>
      <c r="B19" s="148"/>
      <c r="C19" s="33">
        <v>944</v>
      </c>
      <c r="D19" s="32">
        <v>944</v>
      </c>
      <c r="E19" s="32">
        <v>62</v>
      </c>
      <c r="F19" s="32">
        <v>57</v>
      </c>
      <c r="G19" s="32">
        <v>3</v>
      </c>
      <c r="H19" s="32">
        <v>0</v>
      </c>
      <c r="I19" s="32">
        <v>0</v>
      </c>
      <c r="J19" s="32">
        <v>0</v>
      </c>
      <c r="K19" s="32">
        <v>2</v>
      </c>
      <c r="L19" s="32">
        <v>2</v>
      </c>
      <c r="M19" s="32">
        <v>0</v>
      </c>
      <c r="N19" s="32">
        <v>4</v>
      </c>
      <c r="O19" s="32">
        <v>10</v>
      </c>
      <c r="P19" s="32">
        <v>42</v>
      </c>
      <c r="Q19" s="32">
        <v>5</v>
      </c>
      <c r="R19" s="32">
        <v>0</v>
      </c>
      <c r="S19" s="29">
        <f t="shared" si="2"/>
        <v>100</v>
      </c>
      <c r="T19" s="29">
        <f t="shared" si="2"/>
        <v>6.5677966101694922</v>
      </c>
      <c r="U19" s="29">
        <f t="shared" si="2"/>
        <v>91.935483870967744</v>
      </c>
      <c r="V19" s="29">
        <f t="shared" si="3"/>
        <v>423.72881355932202</v>
      </c>
      <c r="W19" s="29">
        <f t="shared" si="4"/>
        <v>100</v>
      </c>
      <c r="X19" s="37">
        <f t="shared" si="5"/>
        <v>6.4516129032258061</v>
      </c>
    </row>
    <row r="20" spans="1:25" s="5" customFormat="1" ht="29.25" customHeight="1" x14ac:dyDescent="0.25">
      <c r="A20" s="147" t="s">
        <v>31</v>
      </c>
      <c r="B20" s="148"/>
      <c r="C20" s="33">
        <v>4932</v>
      </c>
      <c r="D20" s="32">
        <v>370</v>
      </c>
      <c r="E20" s="32">
        <v>21</v>
      </c>
      <c r="F20" s="32">
        <v>18</v>
      </c>
      <c r="G20" s="32">
        <v>3</v>
      </c>
      <c r="H20" s="32">
        <v>0</v>
      </c>
      <c r="I20" s="32">
        <v>2</v>
      </c>
      <c r="J20" s="32">
        <v>0</v>
      </c>
      <c r="K20" s="32">
        <v>0</v>
      </c>
      <c r="L20" s="32">
        <v>1</v>
      </c>
      <c r="M20" s="32">
        <v>0</v>
      </c>
      <c r="N20" s="32">
        <v>3</v>
      </c>
      <c r="O20" s="32">
        <v>8</v>
      </c>
      <c r="P20" s="32">
        <v>3</v>
      </c>
      <c r="Q20" s="32">
        <v>3</v>
      </c>
      <c r="R20" s="32">
        <v>1</v>
      </c>
      <c r="S20" s="29">
        <f t="shared" si="2"/>
        <v>7.5020275750202758</v>
      </c>
      <c r="T20" s="29">
        <f t="shared" si="2"/>
        <v>5.6756756756756763</v>
      </c>
      <c r="U20" s="29">
        <f t="shared" si="2"/>
        <v>85.714285714285708</v>
      </c>
      <c r="V20" s="29">
        <f t="shared" si="3"/>
        <v>810.81081081081084</v>
      </c>
      <c r="W20" s="29">
        <f t="shared" si="4"/>
        <v>33.333333333333329</v>
      </c>
      <c r="X20" s="37">
        <f t="shared" si="5"/>
        <v>14.285714285714285</v>
      </c>
    </row>
    <row r="21" spans="1:25" s="5" customFormat="1" ht="29.25" customHeight="1" x14ac:dyDescent="0.25">
      <c r="A21" s="147" t="s">
        <v>32</v>
      </c>
      <c r="B21" s="148"/>
      <c r="C21" s="33">
        <v>1076</v>
      </c>
      <c r="D21" s="32">
        <v>386</v>
      </c>
      <c r="E21" s="32">
        <v>27</v>
      </c>
      <c r="F21" s="32">
        <v>27</v>
      </c>
      <c r="G21" s="32">
        <v>1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23</v>
      </c>
      <c r="P21" s="32">
        <v>3</v>
      </c>
      <c r="Q21" s="32">
        <v>0</v>
      </c>
      <c r="R21" s="32">
        <v>0</v>
      </c>
      <c r="S21" s="29">
        <f t="shared" si="2"/>
        <v>35.87360594795539</v>
      </c>
      <c r="T21" s="29">
        <f t="shared" si="2"/>
        <v>6.9948186528497409</v>
      </c>
      <c r="U21" s="29">
        <f t="shared" si="2"/>
        <v>100</v>
      </c>
      <c r="V21" s="29">
        <f>N21/D21*100000</f>
        <v>0</v>
      </c>
      <c r="W21" s="29">
        <v>0</v>
      </c>
      <c r="X21" s="37">
        <f t="shared" si="5"/>
        <v>0</v>
      </c>
    </row>
    <row r="22" spans="1:25" s="5" customFormat="1" ht="29.25" customHeight="1" x14ac:dyDescent="0.25">
      <c r="A22" s="147" t="s">
        <v>33</v>
      </c>
      <c r="B22" s="148"/>
      <c r="C22" s="33">
        <v>1427</v>
      </c>
      <c r="D22" s="32">
        <v>202</v>
      </c>
      <c r="E22" s="32">
        <v>9</v>
      </c>
      <c r="F22" s="32">
        <v>5</v>
      </c>
      <c r="G22" s="32">
        <v>0</v>
      </c>
      <c r="H22" s="32">
        <v>0</v>
      </c>
      <c r="I22" s="32">
        <v>1</v>
      </c>
      <c r="J22" s="32">
        <v>0</v>
      </c>
      <c r="K22" s="32">
        <v>0</v>
      </c>
      <c r="L22" s="32">
        <v>0</v>
      </c>
      <c r="M22" s="32">
        <v>0</v>
      </c>
      <c r="N22" s="32">
        <v>1</v>
      </c>
      <c r="O22" s="32">
        <v>0</v>
      </c>
      <c r="P22" s="32">
        <v>4</v>
      </c>
      <c r="Q22" s="32">
        <v>4</v>
      </c>
      <c r="R22" s="32">
        <v>0</v>
      </c>
      <c r="S22" s="29">
        <f t="shared" si="2"/>
        <v>14.155571128241066</v>
      </c>
      <c r="T22" s="29">
        <f t="shared" si="2"/>
        <v>4.455445544554455</v>
      </c>
      <c r="U22" s="29">
        <f t="shared" si="2"/>
        <v>55.555555555555557</v>
      </c>
      <c r="V22" s="29">
        <f t="shared" si="3"/>
        <v>495.04950495049508</v>
      </c>
      <c r="W22" s="29">
        <f t="shared" si="4"/>
        <v>0</v>
      </c>
      <c r="X22" s="37">
        <f t="shared" si="5"/>
        <v>11.111111111111111</v>
      </c>
    </row>
    <row r="23" spans="1:25" s="8" customFormat="1" ht="29.25" customHeight="1" x14ac:dyDescent="0.15">
      <c r="A23" s="20"/>
      <c r="B23" s="21"/>
      <c r="C23" s="22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29"/>
      <c r="T23" s="29"/>
      <c r="U23" s="29"/>
      <c r="V23" s="29"/>
      <c r="W23" s="29"/>
      <c r="X23" s="37"/>
    </row>
    <row r="24" spans="1:25" s="8" customFormat="1" ht="29.25" customHeight="1" x14ac:dyDescent="0.15">
      <c r="A24" s="143" t="s">
        <v>34</v>
      </c>
      <c r="B24" s="144"/>
      <c r="C24" s="23">
        <f>SUM(C25:C26)</f>
        <v>6126</v>
      </c>
      <c r="D24" s="24">
        <f t="shared" ref="D24:R24" si="9">SUM(D25:D26)</f>
        <v>1371</v>
      </c>
      <c r="E24" s="24">
        <f t="shared" si="9"/>
        <v>108</v>
      </c>
      <c r="F24" s="24">
        <f t="shared" si="9"/>
        <v>87</v>
      </c>
      <c r="G24" s="24">
        <f t="shared" si="9"/>
        <v>19</v>
      </c>
      <c r="H24" s="24">
        <f t="shared" si="9"/>
        <v>0</v>
      </c>
      <c r="I24" s="24">
        <f t="shared" si="9"/>
        <v>1</v>
      </c>
      <c r="J24" s="24">
        <f t="shared" si="9"/>
        <v>0</v>
      </c>
      <c r="K24" s="24">
        <f t="shared" si="9"/>
        <v>1</v>
      </c>
      <c r="L24" s="24">
        <f t="shared" si="9"/>
        <v>2</v>
      </c>
      <c r="M24" s="24">
        <f t="shared" si="9"/>
        <v>0</v>
      </c>
      <c r="N24" s="24">
        <f t="shared" si="9"/>
        <v>4</v>
      </c>
      <c r="O24" s="24">
        <f t="shared" si="9"/>
        <v>20</v>
      </c>
      <c r="P24" s="24">
        <f t="shared" si="9"/>
        <v>38</v>
      </c>
      <c r="Q24" s="24">
        <f t="shared" si="9"/>
        <v>21</v>
      </c>
      <c r="R24" s="24">
        <f t="shared" si="9"/>
        <v>7</v>
      </c>
      <c r="S24" s="25">
        <f t="shared" si="2"/>
        <v>22.380019588638589</v>
      </c>
      <c r="T24" s="25">
        <f t="shared" si="2"/>
        <v>7.8774617067833699</v>
      </c>
      <c r="U24" s="25">
        <f t="shared" si="2"/>
        <v>80.555555555555557</v>
      </c>
      <c r="V24" s="25">
        <f t="shared" si="3"/>
        <v>291.75784099197665</v>
      </c>
      <c r="W24" s="25">
        <f t="shared" si="4"/>
        <v>75</v>
      </c>
      <c r="X24" s="35">
        <f t="shared" si="5"/>
        <v>3.7037037037037033</v>
      </c>
    </row>
    <row r="25" spans="1:25" s="5" customFormat="1" ht="29.25" customHeight="1" x14ac:dyDescent="0.25">
      <c r="A25" s="147" t="s">
        <v>35</v>
      </c>
      <c r="B25" s="148"/>
      <c r="C25" s="33">
        <v>4281</v>
      </c>
      <c r="D25" s="32">
        <v>1048</v>
      </c>
      <c r="E25" s="32">
        <v>81</v>
      </c>
      <c r="F25" s="32">
        <v>62</v>
      </c>
      <c r="G25" s="32">
        <v>12</v>
      </c>
      <c r="H25" s="32">
        <v>0</v>
      </c>
      <c r="I25" s="32">
        <v>1</v>
      </c>
      <c r="J25" s="32">
        <v>0</v>
      </c>
      <c r="K25" s="32">
        <v>1</v>
      </c>
      <c r="L25" s="32">
        <v>1</v>
      </c>
      <c r="M25" s="32">
        <v>0</v>
      </c>
      <c r="N25" s="32">
        <v>3</v>
      </c>
      <c r="O25" s="32">
        <v>14</v>
      </c>
      <c r="P25" s="32">
        <v>28</v>
      </c>
      <c r="Q25" s="32">
        <v>19</v>
      </c>
      <c r="R25" s="32">
        <v>5</v>
      </c>
      <c r="S25" s="29">
        <f t="shared" si="2"/>
        <v>24.480261621116561</v>
      </c>
      <c r="T25" s="29">
        <f t="shared" si="2"/>
        <v>7.7290076335877869</v>
      </c>
      <c r="U25" s="29">
        <f t="shared" si="2"/>
        <v>76.543209876543202</v>
      </c>
      <c r="V25" s="29">
        <f t="shared" si="3"/>
        <v>286.25954198473283</v>
      </c>
      <c r="W25" s="29">
        <f t="shared" si="4"/>
        <v>66.666666666666657</v>
      </c>
      <c r="X25" s="37">
        <f t="shared" si="5"/>
        <v>3.7037037037037033</v>
      </c>
    </row>
    <row r="26" spans="1:25" s="5" customFormat="1" ht="29.25" customHeight="1" x14ac:dyDescent="0.25">
      <c r="A26" s="147" t="s">
        <v>36</v>
      </c>
      <c r="B26" s="148"/>
      <c r="C26" s="33">
        <v>1845</v>
      </c>
      <c r="D26" s="32">
        <v>323</v>
      </c>
      <c r="E26" s="32">
        <v>27</v>
      </c>
      <c r="F26" s="32">
        <v>25</v>
      </c>
      <c r="G26" s="32">
        <v>7</v>
      </c>
      <c r="H26" s="32">
        <v>0</v>
      </c>
      <c r="I26" s="32">
        <v>0</v>
      </c>
      <c r="J26" s="32">
        <v>0</v>
      </c>
      <c r="K26" s="32">
        <v>0</v>
      </c>
      <c r="L26" s="32">
        <v>1</v>
      </c>
      <c r="M26" s="32">
        <v>0</v>
      </c>
      <c r="N26" s="32">
        <v>1</v>
      </c>
      <c r="O26" s="32">
        <v>6</v>
      </c>
      <c r="P26" s="32">
        <v>10</v>
      </c>
      <c r="Q26" s="32">
        <v>2</v>
      </c>
      <c r="R26" s="32">
        <v>2</v>
      </c>
      <c r="S26" s="29">
        <f t="shared" si="2"/>
        <v>17.506775067750677</v>
      </c>
      <c r="T26" s="29">
        <f t="shared" si="2"/>
        <v>8.3591331269349833</v>
      </c>
      <c r="U26" s="29">
        <f t="shared" si="2"/>
        <v>92.592592592592595</v>
      </c>
      <c r="V26" s="29">
        <f t="shared" si="3"/>
        <v>309.59752321981426</v>
      </c>
      <c r="W26" s="29">
        <f t="shared" si="4"/>
        <v>100</v>
      </c>
      <c r="X26" s="37">
        <f t="shared" si="5"/>
        <v>3.7037037037037033</v>
      </c>
    </row>
    <row r="27" spans="1:25" s="8" customFormat="1" ht="29.25" customHeight="1" x14ac:dyDescent="0.15">
      <c r="A27" s="20"/>
      <c r="B27" s="21"/>
      <c r="C27" s="22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29"/>
      <c r="T27" s="29"/>
      <c r="U27" s="29"/>
      <c r="V27" s="29"/>
      <c r="W27" s="29"/>
      <c r="X27" s="37"/>
      <c r="Y27" s="9"/>
    </row>
    <row r="28" spans="1:25" s="8" customFormat="1" ht="29.25" customHeight="1" x14ac:dyDescent="0.25">
      <c r="A28" s="149" t="s">
        <v>37</v>
      </c>
      <c r="B28" s="150"/>
      <c r="C28" s="23">
        <f>SUM(C29:C33)</f>
        <v>29612</v>
      </c>
      <c r="D28" s="24">
        <f t="shared" ref="D28:R28" si="10">SUM(D29:D33)</f>
        <v>3558</v>
      </c>
      <c r="E28" s="24">
        <f t="shared" si="10"/>
        <v>247</v>
      </c>
      <c r="F28" s="24">
        <f t="shared" si="10"/>
        <v>196</v>
      </c>
      <c r="G28" s="24">
        <f t="shared" si="10"/>
        <v>70</v>
      </c>
      <c r="H28" s="24">
        <f t="shared" si="10"/>
        <v>1</v>
      </c>
      <c r="I28" s="24">
        <f t="shared" si="10"/>
        <v>1</v>
      </c>
      <c r="J28" s="24">
        <f t="shared" si="10"/>
        <v>2</v>
      </c>
      <c r="K28" s="24">
        <f t="shared" si="10"/>
        <v>4</v>
      </c>
      <c r="L28" s="24">
        <f t="shared" si="10"/>
        <v>3</v>
      </c>
      <c r="M28" s="24">
        <f t="shared" si="10"/>
        <v>0</v>
      </c>
      <c r="N28" s="24">
        <f t="shared" si="10"/>
        <v>11</v>
      </c>
      <c r="O28" s="24">
        <f t="shared" si="10"/>
        <v>36</v>
      </c>
      <c r="P28" s="24">
        <f t="shared" si="10"/>
        <v>61</v>
      </c>
      <c r="Q28" s="24">
        <f t="shared" si="10"/>
        <v>50</v>
      </c>
      <c r="R28" s="24">
        <f t="shared" si="10"/>
        <v>22</v>
      </c>
      <c r="S28" s="25">
        <f t="shared" si="2"/>
        <v>12.015399162501689</v>
      </c>
      <c r="T28" s="25">
        <f t="shared" si="2"/>
        <v>6.9421023046655428</v>
      </c>
      <c r="U28" s="25">
        <f t="shared" si="2"/>
        <v>79.352226720647778</v>
      </c>
      <c r="V28" s="25">
        <f t="shared" si="3"/>
        <v>309.16245081506463</v>
      </c>
      <c r="W28" s="25">
        <f t="shared" si="4"/>
        <v>81.818181818181827</v>
      </c>
      <c r="X28" s="35">
        <f t="shared" si="5"/>
        <v>4.4534412955465585</v>
      </c>
    </row>
    <row r="29" spans="1:25" s="5" customFormat="1" ht="29.25" customHeight="1" x14ac:dyDescent="0.25">
      <c r="A29" s="147" t="s">
        <v>38</v>
      </c>
      <c r="B29" s="148"/>
      <c r="C29" s="33">
        <v>14274</v>
      </c>
      <c r="D29" s="32">
        <v>570</v>
      </c>
      <c r="E29" s="32">
        <v>46</v>
      </c>
      <c r="F29" s="32">
        <v>32</v>
      </c>
      <c r="G29" s="32">
        <v>14</v>
      </c>
      <c r="H29" s="32">
        <v>0</v>
      </c>
      <c r="I29" s="32">
        <v>0</v>
      </c>
      <c r="J29" s="32">
        <v>0</v>
      </c>
      <c r="K29" s="32">
        <v>0</v>
      </c>
      <c r="L29" s="32">
        <v>1</v>
      </c>
      <c r="M29" s="32">
        <v>0</v>
      </c>
      <c r="N29" s="32">
        <v>1</v>
      </c>
      <c r="O29" s="32">
        <v>3</v>
      </c>
      <c r="P29" s="32">
        <v>14</v>
      </c>
      <c r="Q29" s="32">
        <v>14</v>
      </c>
      <c r="R29" s="32">
        <v>0</v>
      </c>
      <c r="S29" s="29">
        <f t="shared" si="2"/>
        <v>3.9932744850777633</v>
      </c>
      <c r="T29" s="29">
        <f t="shared" si="2"/>
        <v>8.0701754385964914</v>
      </c>
      <c r="U29" s="29">
        <f t="shared" si="2"/>
        <v>69.565217391304344</v>
      </c>
      <c r="V29" s="29">
        <f t="shared" si="3"/>
        <v>175.43859649122808</v>
      </c>
      <c r="W29" s="29">
        <f t="shared" si="4"/>
        <v>100</v>
      </c>
      <c r="X29" s="37">
        <f t="shared" si="5"/>
        <v>2.1739130434782608</v>
      </c>
    </row>
    <row r="30" spans="1:25" s="5" customFormat="1" ht="29.25" customHeight="1" x14ac:dyDescent="0.25">
      <c r="A30" s="147" t="s">
        <v>39</v>
      </c>
      <c r="B30" s="148"/>
      <c r="C30" s="33">
        <v>7450</v>
      </c>
      <c r="D30" s="32">
        <v>1768</v>
      </c>
      <c r="E30" s="32">
        <v>129</v>
      </c>
      <c r="F30" s="32">
        <v>100</v>
      </c>
      <c r="G30" s="32">
        <v>32</v>
      </c>
      <c r="H30" s="32">
        <v>1</v>
      </c>
      <c r="I30" s="32">
        <v>1</v>
      </c>
      <c r="J30" s="32">
        <v>0</v>
      </c>
      <c r="K30" s="32">
        <v>3</v>
      </c>
      <c r="L30" s="32">
        <v>2</v>
      </c>
      <c r="M30" s="32">
        <v>0</v>
      </c>
      <c r="N30" s="32">
        <v>7</v>
      </c>
      <c r="O30" s="32">
        <v>13</v>
      </c>
      <c r="P30" s="32">
        <v>36</v>
      </c>
      <c r="Q30" s="32">
        <v>29</v>
      </c>
      <c r="R30" s="32">
        <v>12</v>
      </c>
      <c r="S30" s="29">
        <f t="shared" si="2"/>
        <v>23.731543624161073</v>
      </c>
      <c r="T30" s="29">
        <f t="shared" si="2"/>
        <v>7.2963800904977383</v>
      </c>
      <c r="U30" s="29">
        <f t="shared" si="2"/>
        <v>77.51937984496125</v>
      </c>
      <c r="V30" s="29">
        <f t="shared" si="3"/>
        <v>395.92760180995475</v>
      </c>
      <c r="W30" s="29">
        <f t="shared" si="4"/>
        <v>71.428571428571431</v>
      </c>
      <c r="X30" s="37">
        <f t="shared" si="5"/>
        <v>5.4263565891472867</v>
      </c>
    </row>
    <row r="31" spans="1:25" s="5" customFormat="1" ht="29.25" customHeight="1" x14ac:dyDescent="0.25">
      <c r="A31" s="147" t="s">
        <v>40</v>
      </c>
      <c r="B31" s="148"/>
      <c r="C31" s="33">
        <v>3849</v>
      </c>
      <c r="D31" s="32">
        <v>815</v>
      </c>
      <c r="E31" s="32">
        <v>39</v>
      </c>
      <c r="F31" s="32">
        <v>37</v>
      </c>
      <c r="G31" s="32">
        <v>9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17</v>
      </c>
      <c r="P31" s="32">
        <v>7</v>
      </c>
      <c r="Q31" s="32">
        <v>1</v>
      </c>
      <c r="R31" s="32">
        <v>8</v>
      </c>
      <c r="S31" s="29">
        <f t="shared" si="2"/>
        <v>21.174330995063652</v>
      </c>
      <c r="T31" s="29">
        <f t="shared" si="2"/>
        <v>4.7852760736196318</v>
      </c>
      <c r="U31" s="29">
        <f t="shared" si="2"/>
        <v>94.871794871794862</v>
      </c>
      <c r="V31" s="29">
        <f t="shared" si="3"/>
        <v>0</v>
      </c>
      <c r="W31" s="29">
        <v>0</v>
      </c>
      <c r="X31" s="37">
        <f t="shared" si="5"/>
        <v>0</v>
      </c>
    </row>
    <row r="32" spans="1:25" s="5" customFormat="1" ht="29.25" customHeight="1" x14ac:dyDescent="0.25">
      <c r="A32" s="147" t="s">
        <v>41</v>
      </c>
      <c r="B32" s="148"/>
      <c r="C32" s="33">
        <v>2984</v>
      </c>
      <c r="D32" s="32">
        <v>208</v>
      </c>
      <c r="E32" s="32">
        <v>17</v>
      </c>
      <c r="F32" s="32">
        <v>12</v>
      </c>
      <c r="G32" s="32">
        <v>6</v>
      </c>
      <c r="H32" s="32">
        <v>0</v>
      </c>
      <c r="I32" s="32">
        <v>0</v>
      </c>
      <c r="J32" s="32">
        <v>1</v>
      </c>
      <c r="K32" s="32">
        <v>0</v>
      </c>
      <c r="L32" s="32">
        <v>0</v>
      </c>
      <c r="M32" s="32">
        <v>0</v>
      </c>
      <c r="N32" s="32">
        <v>1</v>
      </c>
      <c r="O32" s="32">
        <v>1</v>
      </c>
      <c r="P32" s="32">
        <v>4</v>
      </c>
      <c r="Q32" s="32">
        <v>5</v>
      </c>
      <c r="R32" s="32">
        <v>0</v>
      </c>
      <c r="S32" s="29">
        <f t="shared" si="2"/>
        <v>6.9705093833780163</v>
      </c>
      <c r="T32" s="29">
        <f t="shared" si="2"/>
        <v>8.1730769230769234</v>
      </c>
      <c r="U32" s="29">
        <f t="shared" si="2"/>
        <v>70.588235294117652</v>
      </c>
      <c r="V32" s="29">
        <f t="shared" si="3"/>
        <v>480.76923076923077</v>
      </c>
      <c r="W32" s="29">
        <f t="shared" si="4"/>
        <v>100</v>
      </c>
      <c r="X32" s="37">
        <f t="shared" si="5"/>
        <v>5.8823529411764701</v>
      </c>
    </row>
    <row r="33" spans="1:24" s="5" customFormat="1" ht="29.25" customHeight="1" x14ac:dyDescent="0.25">
      <c r="A33" s="147" t="s">
        <v>42</v>
      </c>
      <c r="B33" s="148"/>
      <c r="C33" s="33">
        <v>1055</v>
      </c>
      <c r="D33" s="32">
        <v>197</v>
      </c>
      <c r="E33" s="32">
        <v>16</v>
      </c>
      <c r="F33" s="32">
        <v>15</v>
      </c>
      <c r="G33" s="32">
        <v>9</v>
      </c>
      <c r="H33" s="32">
        <v>0</v>
      </c>
      <c r="I33" s="32">
        <v>0</v>
      </c>
      <c r="J33" s="32">
        <v>1</v>
      </c>
      <c r="K33" s="32">
        <v>1</v>
      </c>
      <c r="L33" s="32">
        <v>0</v>
      </c>
      <c r="M33" s="32">
        <v>0</v>
      </c>
      <c r="N33" s="32">
        <v>2</v>
      </c>
      <c r="O33" s="32">
        <v>2</v>
      </c>
      <c r="P33" s="32">
        <v>0</v>
      </c>
      <c r="Q33" s="32">
        <v>1</v>
      </c>
      <c r="R33" s="32">
        <v>2</v>
      </c>
      <c r="S33" s="29">
        <f t="shared" si="2"/>
        <v>18.672985781990523</v>
      </c>
      <c r="T33" s="29">
        <f t="shared" si="2"/>
        <v>8.1218274111675122</v>
      </c>
      <c r="U33" s="29">
        <f t="shared" si="2"/>
        <v>93.75</v>
      </c>
      <c r="V33" s="29">
        <f t="shared" si="3"/>
        <v>1015.228426395939</v>
      </c>
      <c r="W33" s="29">
        <f t="shared" si="4"/>
        <v>100</v>
      </c>
      <c r="X33" s="37">
        <f t="shared" si="5"/>
        <v>12.5</v>
      </c>
    </row>
    <row r="34" spans="1:24" s="8" customFormat="1" ht="29.25" customHeight="1" x14ac:dyDescent="0.15">
      <c r="A34" s="20"/>
      <c r="B34" s="21"/>
      <c r="C34" s="22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29"/>
      <c r="T34" s="29"/>
      <c r="U34" s="29"/>
      <c r="V34" s="29"/>
      <c r="W34" s="29"/>
      <c r="X34" s="37"/>
    </row>
    <row r="35" spans="1:24" s="8" customFormat="1" ht="29.25" customHeight="1" x14ac:dyDescent="0.15">
      <c r="A35" s="143" t="s">
        <v>43</v>
      </c>
      <c r="B35" s="144"/>
      <c r="C35" s="23">
        <f>SUM(C36:C39)</f>
        <v>52096</v>
      </c>
      <c r="D35" s="24">
        <f t="shared" ref="D35:R35" si="11">SUM(D36:D39)</f>
        <v>6512</v>
      </c>
      <c r="E35" s="24">
        <f t="shared" si="11"/>
        <v>498</v>
      </c>
      <c r="F35" s="24">
        <f t="shared" si="11"/>
        <v>364</v>
      </c>
      <c r="G35" s="24">
        <f t="shared" si="11"/>
        <v>81</v>
      </c>
      <c r="H35" s="24">
        <f t="shared" si="11"/>
        <v>0</v>
      </c>
      <c r="I35" s="24">
        <f t="shared" si="11"/>
        <v>6</v>
      </c>
      <c r="J35" s="24">
        <f t="shared" si="11"/>
        <v>5</v>
      </c>
      <c r="K35" s="24">
        <f t="shared" si="11"/>
        <v>9</v>
      </c>
      <c r="L35" s="24">
        <f t="shared" si="11"/>
        <v>9</v>
      </c>
      <c r="M35" s="24">
        <f t="shared" si="11"/>
        <v>0</v>
      </c>
      <c r="N35" s="24">
        <f t="shared" si="11"/>
        <v>29</v>
      </c>
      <c r="O35" s="24">
        <f t="shared" si="11"/>
        <v>163</v>
      </c>
      <c r="P35" s="24">
        <f t="shared" si="11"/>
        <v>93</v>
      </c>
      <c r="Q35" s="24">
        <f t="shared" si="11"/>
        <v>134</v>
      </c>
      <c r="R35" s="24">
        <f t="shared" si="11"/>
        <v>3</v>
      </c>
      <c r="S35" s="25">
        <f t="shared" si="2"/>
        <v>12.5</v>
      </c>
      <c r="T35" s="25">
        <f t="shared" si="2"/>
        <v>7.6474201474201475</v>
      </c>
      <c r="U35" s="25">
        <f t="shared" si="2"/>
        <v>73.092369477911646</v>
      </c>
      <c r="V35" s="25">
        <f t="shared" si="3"/>
        <v>445.33169533169536</v>
      </c>
      <c r="W35" s="25">
        <f t="shared" si="4"/>
        <v>79.310344827586206</v>
      </c>
      <c r="X35" s="35">
        <f t="shared" si="5"/>
        <v>5.8232931726907635</v>
      </c>
    </row>
    <row r="36" spans="1:24" s="5" customFormat="1" ht="29.25" customHeight="1" x14ac:dyDescent="0.25">
      <c r="A36" s="147" t="s">
        <v>44</v>
      </c>
      <c r="B36" s="148"/>
      <c r="C36" s="33">
        <v>46414</v>
      </c>
      <c r="D36" s="32">
        <v>5123</v>
      </c>
      <c r="E36" s="32">
        <v>381</v>
      </c>
      <c r="F36" s="32">
        <v>284</v>
      </c>
      <c r="G36" s="32">
        <v>55</v>
      </c>
      <c r="H36" s="32">
        <v>0</v>
      </c>
      <c r="I36" s="32">
        <v>5</v>
      </c>
      <c r="J36" s="32">
        <v>4</v>
      </c>
      <c r="K36" s="32">
        <v>6</v>
      </c>
      <c r="L36" s="32">
        <v>7</v>
      </c>
      <c r="M36" s="32">
        <v>0</v>
      </c>
      <c r="N36" s="32">
        <v>22</v>
      </c>
      <c r="O36" s="32">
        <v>134</v>
      </c>
      <c r="P36" s="32">
        <v>70</v>
      </c>
      <c r="Q36" s="32">
        <v>97</v>
      </c>
      <c r="R36" s="32">
        <v>3</v>
      </c>
      <c r="S36" s="29">
        <f t="shared" si="2"/>
        <v>11.037617960098247</v>
      </c>
      <c r="T36" s="29">
        <f t="shared" si="2"/>
        <v>7.4370486043333992</v>
      </c>
      <c r="U36" s="29">
        <f t="shared" si="2"/>
        <v>74.540682414698168</v>
      </c>
      <c r="V36" s="29">
        <f t="shared" si="3"/>
        <v>429.43587741557678</v>
      </c>
      <c r="W36" s="29">
        <f t="shared" si="4"/>
        <v>77.272727272727266</v>
      </c>
      <c r="X36" s="37">
        <f t="shared" si="5"/>
        <v>5.7742782152230969</v>
      </c>
    </row>
    <row r="37" spans="1:24" s="5" customFormat="1" ht="29.25" customHeight="1" x14ac:dyDescent="0.25">
      <c r="A37" s="147" t="s">
        <v>45</v>
      </c>
      <c r="B37" s="148"/>
      <c r="C37" s="33">
        <v>4440</v>
      </c>
      <c r="D37" s="32">
        <v>1215</v>
      </c>
      <c r="E37" s="32">
        <v>104</v>
      </c>
      <c r="F37" s="32">
        <v>69</v>
      </c>
      <c r="G37" s="32">
        <v>25</v>
      </c>
      <c r="H37" s="32">
        <v>0</v>
      </c>
      <c r="I37" s="32">
        <v>1</v>
      </c>
      <c r="J37" s="32">
        <v>1</v>
      </c>
      <c r="K37" s="32">
        <v>2</v>
      </c>
      <c r="L37" s="32">
        <v>2</v>
      </c>
      <c r="M37" s="32">
        <v>0</v>
      </c>
      <c r="N37" s="32">
        <v>6</v>
      </c>
      <c r="O37" s="32">
        <v>23</v>
      </c>
      <c r="P37" s="32">
        <v>18</v>
      </c>
      <c r="Q37" s="32">
        <v>35</v>
      </c>
      <c r="R37" s="32">
        <v>0</v>
      </c>
      <c r="S37" s="29">
        <f t="shared" si="2"/>
        <v>27.364864864864863</v>
      </c>
      <c r="T37" s="29">
        <f t="shared" si="2"/>
        <v>8.5596707818930042</v>
      </c>
      <c r="U37" s="29">
        <f t="shared" si="2"/>
        <v>66.34615384615384</v>
      </c>
      <c r="V37" s="29">
        <f t="shared" si="3"/>
        <v>493.82716049382714</v>
      </c>
      <c r="W37" s="29">
        <f t="shared" si="4"/>
        <v>83.333333333333343</v>
      </c>
      <c r="X37" s="37">
        <f t="shared" si="5"/>
        <v>5.7692307692307692</v>
      </c>
    </row>
    <row r="38" spans="1:24" s="5" customFormat="1" ht="29.25" customHeight="1" x14ac:dyDescent="0.25">
      <c r="A38" s="147" t="s">
        <v>46</v>
      </c>
      <c r="B38" s="148"/>
      <c r="C38" s="33">
        <v>1242</v>
      </c>
      <c r="D38" s="32">
        <v>174</v>
      </c>
      <c r="E38" s="32">
        <v>13</v>
      </c>
      <c r="F38" s="32">
        <v>11</v>
      </c>
      <c r="G38" s="32">
        <v>1</v>
      </c>
      <c r="H38" s="32">
        <v>0</v>
      </c>
      <c r="I38" s="32">
        <v>0</v>
      </c>
      <c r="J38" s="32">
        <v>0</v>
      </c>
      <c r="K38" s="32">
        <v>1</v>
      </c>
      <c r="L38" s="32">
        <v>0</v>
      </c>
      <c r="M38" s="32">
        <v>0</v>
      </c>
      <c r="N38" s="32">
        <v>1</v>
      </c>
      <c r="O38" s="32">
        <v>6</v>
      </c>
      <c r="P38" s="32">
        <v>5</v>
      </c>
      <c r="Q38" s="32">
        <v>2</v>
      </c>
      <c r="R38" s="32">
        <v>0</v>
      </c>
      <c r="S38" s="29">
        <f t="shared" si="2"/>
        <v>14.009661835748794</v>
      </c>
      <c r="T38" s="29">
        <f t="shared" si="2"/>
        <v>7.4712643678160928</v>
      </c>
      <c r="U38" s="29">
        <f t="shared" si="2"/>
        <v>84.615384615384613</v>
      </c>
      <c r="V38" s="29">
        <f t="shared" si="3"/>
        <v>574.71264367816093</v>
      </c>
      <c r="W38" s="29">
        <f t="shared" si="4"/>
        <v>100</v>
      </c>
      <c r="X38" s="37">
        <f t="shared" si="5"/>
        <v>7.6923076923076925</v>
      </c>
    </row>
    <row r="39" spans="1:24" s="5" customFormat="1" ht="29.25" customHeight="1" x14ac:dyDescent="0.25">
      <c r="A39" s="147" t="s">
        <v>47</v>
      </c>
      <c r="B39" s="148"/>
      <c r="C39" s="33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37">
        <v>0</v>
      </c>
    </row>
    <row r="40" spans="1:24" s="10" customFormat="1" ht="29.25" customHeight="1" x14ac:dyDescent="0.25">
      <c r="A40" s="5"/>
      <c r="B40" s="5"/>
      <c r="D40" s="12" t="s">
        <v>72</v>
      </c>
    </row>
    <row r="41" spans="1:24" s="13" customFormat="1" ht="29.25" customHeight="1" x14ac:dyDescent="0.25">
      <c r="A41" s="134" t="s">
        <v>0</v>
      </c>
      <c r="B41" s="134"/>
      <c r="S41" s="14"/>
      <c r="T41" s="14"/>
      <c r="U41" s="14"/>
      <c r="W41" s="14"/>
      <c r="X41" s="15" t="s">
        <v>69</v>
      </c>
    </row>
    <row r="42" spans="1:24" s="13" customFormat="1" ht="34.5" customHeight="1" x14ac:dyDescent="0.25">
      <c r="A42" s="135" t="s">
        <v>77</v>
      </c>
      <c r="B42" s="136"/>
      <c r="C42" s="116" t="s">
        <v>73</v>
      </c>
      <c r="D42" s="116" t="s">
        <v>74</v>
      </c>
      <c r="E42" s="116" t="s">
        <v>75</v>
      </c>
      <c r="F42" s="116" t="s">
        <v>76</v>
      </c>
      <c r="G42" s="119" t="s">
        <v>1</v>
      </c>
      <c r="H42" s="120"/>
      <c r="I42" s="120"/>
      <c r="J42" s="120"/>
      <c r="K42" s="120"/>
      <c r="L42" s="120"/>
      <c r="M42" s="120"/>
      <c r="N42" s="120"/>
      <c r="O42" s="120"/>
      <c r="P42" s="121"/>
      <c r="Q42" s="131" t="s">
        <v>70</v>
      </c>
      <c r="R42" s="131" t="s">
        <v>71</v>
      </c>
      <c r="S42" s="110" t="s">
        <v>2</v>
      </c>
      <c r="T42" s="110" t="s">
        <v>3</v>
      </c>
      <c r="U42" s="110" t="s">
        <v>4</v>
      </c>
      <c r="V42" s="110" t="s">
        <v>5</v>
      </c>
      <c r="W42" s="110" t="s">
        <v>6</v>
      </c>
      <c r="X42" s="113" t="s">
        <v>7</v>
      </c>
    </row>
    <row r="43" spans="1:24" s="13" customFormat="1" ht="34.5" customHeight="1" x14ac:dyDescent="0.25">
      <c r="A43" s="137"/>
      <c r="B43" s="138"/>
      <c r="C43" s="117"/>
      <c r="D43" s="117"/>
      <c r="E43" s="117"/>
      <c r="F43" s="117"/>
      <c r="G43" s="116" t="s">
        <v>8</v>
      </c>
      <c r="H43" s="119" t="s">
        <v>9</v>
      </c>
      <c r="I43" s="120"/>
      <c r="J43" s="120"/>
      <c r="K43" s="120"/>
      <c r="L43" s="120"/>
      <c r="M43" s="120"/>
      <c r="N43" s="121"/>
      <c r="O43" s="122" t="s">
        <v>10</v>
      </c>
      <c r="P43" s="122" t="s">
        <v>11</v>
      </c>
      <c r="Q43" s="132"/>
      <c r="R43" s="132"/>
      <c r="S43" s="111"/>
      <c r="T43" s="111"/>
      <c r="U43" s="111"/>
      <c r="V43" s="111"/>
      <c r="W43" s="111"/>
      <c r="X43" s="114"/>
    </row>
    <row r="44" spans="1:24" s="13" customFormat="1" ht="98.25" customHeight="1" x14ac:dyDescent="0.25">
      <c r="A44" s="137"/>
      <c r="B44" s="138"/>
      <c r="C44" s="117"/>
      <c r="D44" s="117"/>
      <c r="E44" s="117"/>
      <c r="F44" s="117"/>
      <c r="G44" s="117"/>
      <c r="H44" s="16" t="s">
        <v>12</v>
      </c>
      <c r="I44" s="16" t="s">
        <v>13</v>
      </c>
      <c r="J44" s="125" t="s">
        <v>14</v>
      </c>
      <c r="K44" s="126"/>
      <c r="L44" s="127"/>
      <c r="M44" s="122" t="s">
        <v>15</v>
      </c>
      <c r="N44" s="129" t="s">
        <v>16</v>
      </c>
      <c r="O44" s="123"/>
      <c r="P44" s="123"/>
      <c r="Q44" s="132"/>
      <c r="R44" s="132"/>
      <c r="S44" s="111"/>
      <c r="T44" s="111"/>
      <c r="U44" s="111"/>
      <c r="V44" s="111"/>
      <c r="W44" s="111"/>
      <c r="X44" s="114"/>
    </row>
    <row r="45" spans="1:24" s="13" customFormat="1" ht="33.75" customHeight="1" x14ac:dyDescent="0.25">
      <c r="A45" s="139"/>
      <c r="B45" s="140"/>
      <c r="C45" s="118"/>
      <c r="D45" s="118"/>
      <c r="E45" s="118"/>
      <c r="F45" s="118"/>
      <c r="G45" s="118"/>
      <c r="H45" s="17" t="s">
        <v>17</v>
      </c>
      <c r="I45" s="17" t="s">
        <v>18</v>
      </c>
      <c r="J45" s="17" t="s">
        <v>19</v>
      </c>
      <c r="K45" s="17" t="s">
        <v>20</v>
      </c>
      <c r="L45" s="17" t="s">
        <v>21</v>
      </c>
      <c r="M45" s="128"/>
      <c r="N45" s="130"/>
      <c r="O45" s="124"/>
      <c r="P45" s="124"/>
      <c r="Q45" s="133"/>
      <c r="R45" s="133"/>
      <c r="S45" s="112"/>
      <c r="T45" s="112"/>
      <c r="U45" s="112"/>
      <c r="V45" s="112"/>
      <c r="W45" s="112"/>
      <c r="X45" s="115"/>
    </row>
    <row r="46" spans="1:24" s="8" customFormat="1" ht="29.25" customHeight="1" x14ac:dyDescent="0.15">
      <c r="A46" s="39"/>
      <c r="B46" s="40"/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5"/>
      <c r="T46" s="45"/>
      <c r="U46" s="45"/>
      <c r="V46" s="45"/>
      <c r="W46" s="45"/>
      <c r="X46" s="46"/>
    </row>
    <row r="47" spans="1:24" s="8" customFormat="1" ht="29.25" customHeight="1" x14ac:dyDescent="0.15">
      <c r="A47" s="143" t="s">
        <v>48</v>
      </c>
      <c r="B47" s="144"/>
      <c r="C47" s="23">
        <f>SUM(C48)</f>
        <v>0</v>
      </c>
      <c r="D47" s="24">
        <f>SUM(D48)</f>
        <v>0</v>
      </c>
      <c r="E47" s="24">
        <f t="shared" ref="E47:R47" si="12">SUM(E48)</f>
        <v>0</v>
      </c>
      <c r="F47" s="24">
        <f t="shared" si="12"/>
        <v>0</v>
      </c>
      <c r="G47" s="24">
        <f t="shared" si="12"/>
        <v>0</v>
      </c>
      <c r="H47" s="24">
        <f t="shared" si="12"/>
        <v>0</v>
      </c>
      <c r="I47" s="24">
        <f t="shared" si="12"/>
        <v>0</v>
      </c>
      <c r="J47" s="24">
        <f t="shared" si="12"/>
        <v>0</v>
      </c>
      <c r="K47" s="24">
        <f t="shared" si="12"/>
        <v>0</v>
      </c>
      <c r="L47" s="24">
        <f t="shared" si="12"/>
        <v>0</v>
      </c>
      <c r="M47" s="24">
        <f t="shared" si="12"/>
        <v>0</v>
      </c>
      <c r="N47" s="24">
        <f t="shared" si="12"/>
        <v>0</v>
      </c>
      <c r="O47" s="24">
        <f t="shared" si="12"/>
        <v>0</v>
      </c>
      <c r="P47" s="24">
        <f t="shared" si="12"/>
        <v>0</v>
      </c>
      <c r="Q47" s="24">
        <f t="shared" si="12"/>
        <v>0</v>
      </c>
      <c r="R47" s="24">
        <f t="shared" si="12"/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35">
        <v>0</v>
      </c>
    </row>
    <row r="48" spans="1:24" s="5" customFormat="1" ht="29.25" customHeight="1" x14ac:dyDescent="0.25">
      <c r="A48" s="147" t="s">
        <v>49</v>
      </c>
      <c r="B48" s="148"/>
      <c r="C48" s="33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37">
        <v>0</v>
      </c>
    </row>
    <row r="49" spans="1:25" s="8" customFormat="1" ht="29.25" customHeight="1" x14ac:dyDescent="0.15">
      <c r="A49" s="20"/>
      <c r="B49" s="21"/>
      <c r="C49" s="22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29"/>
      <c r="T49" s="29"/>
      <c r="U49" s="29"/>
      <c r="V49" s="29"/>
      <c r="W49" s="29"/>
      <c r="X49" s="37"/>
    </row>
    <row r="50" spans="1:25" s="8" customFormat="1" ht="29.25" customHeight="1" x14ac:dyDescent="0.15">
      <c r="A50" s="143" t="s">
        <v>50</v>
      </c>
      <c r="B50" s="144"/>
      <c r="C50" s="23">
        <f>SUM(C51:C52)</f>
        <v>1182</v>
      </c>
      <c r="D50" s="24">
        <f t="shared" ref="D50:R50" si="13">SUM(D51:D52)</f>
        <v>547</v>
      </c>
      <c r="E50" s="24">
        <f t="shared" si="13"/>
        <v>49</v>
      </c>
      <c r="F50" s="24">
        <f t="shared" si="13"/>
        <v>44</v>
      </c>
      <c r="G50" s="24">
        <f t="shared" si="13"/>
        <v>11</v>
      </c>
      <c r="H50" s="24">
        <f t="shared" si="13"/>
        <v>0</v>
      </c>
      <c r="I50" s="24">
        <f t="shared" si="13"/>
        <v>0</v>
      </c>
      <c r="J50" s="24">
        <f t="shared" si="13"/>
        <v>0</v>
      </c>
      <c r="K50" s="24">
        <f t="shared" si="13"/>
        <v>0</v>
      </c>
      <c r="L50" s="24">
        <f t="shared" si="13"/>
        <v>1</v>
      </c>
      <c r="M50" s="24">
        <f t="shared" si="13"/>
        <v>0</v>
      </c>
      <c r="N50" s="24">
        <f t="shared" si="13"/>
        <v>1</v>
      </c>
      <c r="O50" s="24">
        <f t="shared" si="13"/>
        <v>7</v>
      </c>
      <c r="P50" s="24">
        <f t="shared" si="13"/>
        <v>25</v>
      </c>
      <c r="Q50" s="24">
        <f t="shared" si="13"/>
        <v>5</v>
      </c>
      <c r="R50" s="24">
        <f t="shared" si="13"/>
        <v>0</v>
      </c>
      <c r="S50" s="25">
        <f t="shared" si="2"/>
        <v>46.277495769881554</v>
      </c>
      <c r="T50" s="25">
        <f t="shared" si="2"/>
        <v>8.9579524680073135</v>
      </c>
      <c r="U50" s="25">
        <f t="shared" si="2"/>
        <v>89.795918367346943</v>
      </c>
      <c r="V50" s="25">
        <f t="shared" si="3"/>
        <v>182.81535648994515</v>
      </c>
      <c r="W50" s="25">
        <f t="shared" si="4"/>
        <v>100</v>
      </c>
      <c r="X50" s="35">
        <f t="shared" si="5"/>
        <v>2.0408163265306123</v>
      </c>
    </row>
    <row r="51" spans="1:25" s="5" customFormat="1" ht="29.25" customHeight="1" x14ac:dyDescent="0.25">
      <c r="A51" s="147" t="s">
        <v>51</v>
      </c>
      <c r="B51" s="148"/>
      <c r="C51" s="33">
        <v>397</v>
      </c>
      <c r="D51" s="32">
        <v>397</v>
      </c>
      <c r="E51" s="32">
        <v>39</v>
      </c>
      <c r="F51" s="32">
        <v>37</v>
      </c>
      <c r="G51" s="32">
        <v>8</v>
      </c>
      <c r="H51" s="32">
        <v>0</v>
      </c>
      <c r="I51" s="32">
        <v>0</v>
      </c>
      <c r="J51" s="32">
        <v>0</v>
      </c>
      <c r="K51" s="32">
        <v>0</v>
      </c>
      <c r="L51" s="32">
        <v>1</v>
      </c>
      <c r="M51" s="32">
        <v>0</v>
      </c>
      <c r="N51" s="32">
        <v>1</v>
      </c>
      <c r="O51" s="32">
        <v>5</v>
      </c>
      <c r="P51" s="32">
        <v>23</v>
      </c>
      <c r="Q51" s="32">
        <v>2</v>
      </c>
      <c r="R51" s="32">
        <v>0</v>
      </c>
      <c r="S51" s="29">
        <f t="shared" si="2"/>
        <v>100</v>
      </c>
      <c r="T51" s="29">
        <f t="shared" si="2"/>
        <v>9.8236775818639792</v>
      </c>
      <c r="U51" s="29">
        <f t="shared" si="2"/>
        <v>94.871794871794862</v>
      </c>
      <c r="V51" s="29">
        <f t="shared" si="3"/>
        <v>251.88916876574308</v>
      </c>
      <c r="W51" s="29">
        <f t="shared" si="4"/>
        <v>100</v>
      </c>
      <c r="X51" s="37">
        <f t="shared" si="5"/>
        <v>2.5641025641025639</v>
      </c>
    </row>
    <row r="52" spans="1:25" s="5" customFormat="1" ht="29.25" customHeight="1" x14ac:dyDescent="0.25">
      <c r="A52" s="147" t="s">
        <v>52</v>
      </c>
      <c r="B52" s="148"/>
      <c r="C52" s="33">
        <v>785</v>
      </c>
      <c r="D52" s="32">
        <v>150</v>
      </c>
      <c r="E52" s="32">
        <v>10</v>
      </c>
      <c r="F52" s="32">
        <v>7</v>
      </c>
      <c r="G52" s="32">
        <v>3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2</v>
      </c>
      <c r="P52" s="32">
        <v>2</v>
      </c>
      <c r="Q52" s="32">
        <v>3</v>
      </c>
      <c r="R52" s="32">
        <v>0</v>
      </c>
      <c r="S52" s="29">
        <f t="shared" si="2"/>
        <v>19.108280254777071</v>
      </c>
      <c r="T52" s="29">
        <f t="shared" si="2"/>
        <v>6.666666666666667</v>
      </c>
      <c r="U52" s="29">
        <f t="shared" si="2"/>
        <v>70</v>
      </c>
      <c r="V52" s="29">
        <f t="shared" si="3"/>
        <v>0</v>
      </c>
      <c r="W52" s="29">
        <v>0</v>
      </c>
      <c r="X52" s="37">
        <f t="shared" si="5"/>
        <v>0</v>
      </c>
    </row>
    <row r="53" spans="1:25" s="8" customFormat="1" ht="29.25" customHeight="1" x14ac:dyDescent="0.15">
      <c r="A53" s="20"/>
      <c r="B53" s="21"/>
      <c r="C53" s="22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29"/>
      <c r="T53" s="29"/>
      <c r="U53" s="29"/>
      <c r="V53" s="29"/>
      <c r="W53" s="29"/>
      <c r="X53" s="37"/>
    </row>
    <row r="54" spans="1:25" s="8" customFormat="1" ht="29.25" customHeight="1" x14ac:dyDescent="0.15">
      <c r="A54" s="143" t="s">
        <v>53</v>
      </c>
      <c r="B54" s="144"/>
      <c r="C54" s="23">
        <f>SUM(C55:C56)</f>
        <v>11217</v>
      </c>
      <c r="D54" s="24">
        <f t="shared" ref="D54:R54" si="14">SUM(D55:D56)</f>
        <v>1580</v>
      </c>
      <c r="E54" s="24">
        <f t="shared" si="14"/>
        <v>120</v>
      </c>
      <c r="F54" s="24">
        <f t="shared" si="14"/>
        <v>95</v>
      </c>
      <c r="G54" s="24">
        <f t="shared" si="14"/>
        <v>23</v>
      </c>
      <c r="H54" s="24">
        <f t="shared" si="14"/>
        <v>0</v>
      </c>
      <c r="I54" s="24">
        <f t="shared" si="14"/>
        <v>1</v>
      </c>
      <c r="J54" s="24">
        <f t="shared" si="14"/>
        <v>2</v>
      </c>
      <c r="K54" s="24">
        <f t="shared" si="14"/>
        <v>1</v>
      </c>
      <c r="L54" s="24">
        <f t="shared" si="14"/>
        <v>1</v>
      </c>
      <c r="M54" s="24">
        <f t="shared" si="14"/>
        <v>0</v>
      </c>
      <c r="N54" s="24">
        <f t="shared" si="14"/>
        <v>5</v>
      </c>
      <c r="O54" s="24">
        <f t="shared" si="14"/>
        <v>29</v>
      </c>
      <c r="P54" s="24">
        <f t="shared" si="14"/>
        <v>38</v>
      </c>
      <c r="Q54" s="24">
        <f t="shared" si="14"/>
        <v>25</v>
      </c>
      <c r="R54" s="24">
        <f t="shared" si="14"/>
        <v>0</v>
      </c>
      <c r="S54" s="25">
        <f t="shared" si="2"/>
        <v>14.085762681643935</v>
      </c>
      <c r="T54" s="25">
        <f t="shared" si="2"/>
        <v>7.59493670886076</v>
      </c>
      <c r="U54" s="25">
        <f t="shared" si="2"/>
        <v>79.166666666666657</v>
      </c>
      <c r="V54" s="25">
        <f t="shared" si="3"/>
        <v>316.45569620253161</v>
      </c>
      <c r="W54" s="25">
        <f t="shared" si="4"/>
        <v>80</v>
      </c>
      <c r="X54" s="35">
        <f t="shared" si="5"/>
        <v>4.1666666666666661</v>
      </c>
    </row>
    <row r="55" spans="1:25" s="5" customFormat="1" ht="29.25" customHeight="1" x14ac:dyDescent="0.25">
      <c r="A55" s="147" t="s">
        <v>54</v>
      </c>
      <c r="B55" s="148"/>
      <c r="C55" s="33">
        <v>9734</v>
      </c>
      <c r="D55" s="32">
        <v>1330</v>
      </c>
      <c r="E55" s="32">
        <v>106</v>
      </c>
      <c r="F55" s="32">
        <v>87</v>
      </c>
      <c r="G55" s="32">
        <v>20</v>
      </c>
      <c r="H55" s="32">
        <v>0</v>
      </c>
      <c r="I55" s="32">
        <v>1</v>
      </c>
      <c r="J55" s="32">
        <v>2</v>
      </c>
      <c r="K55" s="32">
        <v>1</v>
      </c>
      <c r="L55" s="32">
        <v>1</v>
      </c>
      <c r="M55" s="32">
        <v>0</v>
      </c>
      <c r="N55" s="32">
        <v>5</v>
      </c>
      <c r="O55" s="32">
        <v>26</v>
      </c>
      <c r="P55" s="32">
        <v>36</v>
      </c>
      <c r="Q55" s="32">
        <v>19</v>
      </c>
      <c r="R55" s="32">
        <v>0</v>
      </c>
      <c r="S55" s="29">
        <f t="shared" si="2"/>
        <v>13.663447709061025</v>
      </c>
      <c r="T55" s="29">
        <f t="shared" si="2"/>
        <v>7.9699248120300759</v>
      </c>
      <c r="U55" s="29">
        <f t="shared" si="2"/>
        <v>82.075471698113205</v>
      </c>
      <c r="V55" s="29">
        <f t="shared" si="3"/>
        <v>375.93984962406012</v>
      </c>
      <c r="W55" s="29">
        <f t="shared" si="4"/>
        <v>80</v>
      </c>
      <c r="X55" s="37">
        <f t="shared" si="5"/>
        <v>4.716981132075472</v>
      </c>
    </row>
    <row r="56" spans="1:25" s="5" customFormat="1" ht="29.25" customHeight="1" x14ac:dyDescent="0.25">
      <c r="A56" s="147" t="s">
        <v>55</v>
      </c>
      <c r="B56" s="148"/>
      <c r="C56" s="33">
        <v>1483</v>
      </c>
      <c r="D56" s="32">
        <v>250</v>
      </c>
      <c r="E56" s="32">
        <v>14</v>
      </c>
      <c r="F56" s="32">
        <v>8</v>
      </c>
      <c r="G56" s="32">
        <v>3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3</v>
      </c>
      <c r="P56" s="32">
        <v>2</v>
      </c>
      <c r="Q56" s="32">
        <v>6</v>
      </c>
      <c r="R56" s="32">
        <v>0</v>
      </c>
      <c r="S56" s="29">
        <f t="shared" si="2"/>
        <v>16.857720836142953</v>
      </c>
      <c r="T56" s="29">
        <f t="shared" si="2"/>
        <v>5.6000000000000005</v>
      </c>
      <c r="U56" s="29">
        <f t="shared" si="2"/>
        <v>57.142857142857139</v>
      </c>
      <c r="V56" s="29">
        <f t="shared" si="3"/>
        <v>0</v>
      </c>
      <c r="W56" s="29">
        <v>0</v>
      </c>
      <c r="X56" s="37">
        <f t="shared" si="5"/>
        <v>0</v>
      </c>
    </row>
    <row r="57" spans="1:25" s="8" customFormat="1" ht="29.25" customHeight="1" x14ac:dyDescent="0.15">
      <c r="A57" s="20"/>
      <c r="B57" s="21"/>
      <c r="C57" s="22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29"/>
      <c r="T57" s="29"/>
      <c r="U57" s="29"/>
      <c r="V57" s="29"/>
      <c r="W57" s="29"/>
      <c r="X57" s="37"/>
      <c r="Y57" s="9"/>
    </row>
    <row r="58" spans="1:25" s="8" customFormat="1" ht="29.25" customHeight="1" x14ac:dyDescent="0.15">
      <c r="A58" s="143" t="s">
        <v>56</v>
      </c>
      <c r="B58" s="144"/>
      <c r="C58" s="23">
        <f>SUM(C59:C60)</f>
        <v>10981</v>
      </c>
      <c r="D58" s="24">
        <f t="shared" ref="D58:R58" si="15">SUM(D59:D60)</f>
        <v>1672</v>
      </c>
      <c r="E58" s="24">
        <f t="shared" si="15"/>
        <v>94</v>
      </c>
      <c r="F58" s="24">
        <f t="shared" si="15"/>
        <v>85</v>
      </c>
      <c r="G58" s="24">
        <f t="shared" si="15"/>
        <v>8</v>
      </c>
      <c r="H58" s="24">
        <f t="shared" si="15"/>
        <v>3</v>
      </c>
      <c r="I58" s="24">
        <f t="shared" si="15"/>
        <v>1</v>
      </c>
      <c r="J58" s="24">
        <f t="shared" si="15"/>
        <v>0</v>
      </c>
      <c r="K58" s="24">
        <f t="shared" si="15"/>
        <v>1</v>
      </c>
      <c r="L58" s="24">
        <f t="shared" si="15"/>
        <v>1</v>
      </c>
      <c r="M58" s="24">
        <f t="shared" si="15"/>
        <v>0</v>
      </c>
      <c r="N58" s="24">
        <f t="shared" si="15"/>
        <v>6</v>
      </c>
      <c r="O58" s="24">
        <f t="shared" si="15"/>
        <v>41</v>
      </c>
      <c r="P58" s="24">
        <f t="shared" si="15"/>
        <v>43</v>
      </c>
      <c r="Q58" s="24">
        <f t="shared" si="15"/>
        <v>9</v>
      </c>
      <c r="R58" s="24">
        <f t="shared" si="15"/>
        <v>3</v>
      </c>
      <c r="S58" s="25">
        <f t="shared" si="2"/>
        <v>15.226299972680083</v>
      </c>
      <c r="T58" s="25">
        <f t="shared" si="2"/>
        <v>5.6220095693779903</v>
      </c>
      <c r="U58" s="25">
        <f t="shared" si="2"/>
        <v>90.425531914893625</v>
      </c>
      <c r="V58" s="25">
        <f t="shared" si="3"/>
        <v>358.85167464114835</v>
      </c>
      <c r="W58" s="25">
        <f t="shared" si="4"/>
        <v>33.333333333333329</v>
      </c>
      <c r="X58" s="35">
        <f t="shared" si="5"/>
        <v>6.3829787234042552</v>
      </c>
    </row>
    <row r="59" spans="1:25" s="5" customFormat="1" ht="29.25" customHeight="1" x14ac:dyDescent="0.25">
      <c r="A59" s="147" t="s">
        <v>57</v>
      </c>
      <c r="B59" s="148"/>
      <c r="C59" s="33">
        <v>10579</v>
      </c>
      <c r="D59" s="32">
        <v>1523</v>
      </c>
      <c r="E59" s="32">
        <v>88</v>
      </c>
      <c r="F59" s="32">
        <v>79</v>
      </c>
      <c r="G59" s="32">
        <v>8</v>
      </c>
      <c r="H59" s="32">
        <v>3</v>
      </c>
      <c r="I59" s="32">
        <v>1</v>
      </c>
      <c r="J59" s="32">
        <v>0</v>
      </c>
      <c r="K59" s="32">
        <v>1</v>
      </c>
      <c r="L59" s="32">
        <v>1</v>
      </c>
      <c r="M59" s="32">
        <v>0</v>
      </c>
      <c r="N59" s="32">
        <v>6</v>
      </c>
      <c r="O59" s="32">
        <v>36</v>
      </c>
      <c r="P59" s="32">
        <v>42</v>
      </c>
      <c r="Q59" s="32">
        <v>9</v>
      </c>
      <c r="R59" s="32">
        <v>3</v>
      </c>
      <c r="S59" s="29">
        <f t="shared" si="2"/>
        <v>14.396445788826922</v>
      </c>
      <c r="T59" s="29">
        <f t="shared" si="2"/>
        <v>5.7780695994747209</v>
      </c>
      <c r="U59" s="29">
        <f t="shared" si="2"/>
        <v>89.772727272727266</v>
      </c>
      <c r="V59" s="29">
        <f t="shared" si="3"/>
        <v>393.95929087327642</v>
      </c>
      <c r="W59" s="29">
        <f t="shared" si="4"/>
        <v>33.333333333333329</v>
      </c>
      <c r="X59" s="37">
        <f t="shared" si="5"/>
        <v>6.8181818181818175</v>
      </c>
    </row>
    <row r="60" spans="1:25" s="5" customFormat="1" ht="29.25" customHeight="1" x14ac:dyDescent="0.25">
      <c r="A60" s="147" t="s">
        <v>58</v>
      </c>
      <c r="B60" s="148"/>
      <c r="C60" s="33">
        <v>402</v>
      </c>
      <c r="D60" s="32">
        <v>149</v>
      </c>
      <c r="E60" s="32">
        <v>6</v>
      </c>
      <c r="F60" s="32">
        <v>6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5</v>
      </c>
      <c r="P60" s="32">
        <v>1</v>
      </c>
      <c r="Q60" s="32">
        <v>0</v>
      </c>
      <c r="R60" s="32">
        <v>0</v>
      </c>
      <c r="S60" s="29">
        <f t="shared" si="2"/>
        <v>37.06467661691542</v>
      </c>
      <c r="T60" s="29">
        <f t="shared" si="2"/>
        <v>4.0268456375838921</v>
      </c>
      <c r="U60" s="29">
        <f t="shared" si="2"/>
        <v>100</v>
      </c>
      <c r="V60" s="29">
        <f t="shared" si="3"/>
        <v>0</v>
      </c>
      <c r="W60" s="29">
        <v>0</v>
      </c>
      <c r="X60" s="37">
        <f t="shared" si="5"/>
        <v>0</v>
      </c>
    </row>
    <row r="61" spans="1:25" s="8" customFormat="1" ht="29.25" customHeight="1" x14ac:dyDescent="0.15">
      <c r="A61" s="20"/>
      <c r="B61" s="21"/>
      <c r="C61" s="22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29"/>
      <c r="T61" s="29"/>
      <c r="U61" s="29"/>
      <c r="V61" s="29"/>
      <c r="W61" s="29"/>
      <c r="X61" s="37"/>
    </row>
    <row r="62" spans="1:25" s="8" customFormat="1" ht="29.25" customHeight="1" x14ac:dyDescent="0.15">
      <c r="A62" s="143" t="s">
        <v>59</v>
      </c>
      <c r="B62" s="144"/>
      <c r="C62" s="23">
        <f>SUM(C63:C64)</f>
        <v>24383</v>
      </c>
      <c r="D62" s="24">
        <f t="shared" ref="D62:R62" si="16">SUM(D63:D64)</f>
        <v>5166</v>
      </c>
      <c r="E62" s="24">
        <f t="shared" si="16"/>
        <v>351</v>
      </c>
      <c r="F62" s="24">
        <f t="shared" si="16"/>
        <v>248</v>
      </c>
      <c r="G62" s="24">
        <f t="shared" si="16"/>
        <v>48</v>
      </c>
      <c r="H62" s="24">
        <f t="shared" si="16"/>
        <v>1</v>
      </c>
      <c r="I62" s="24">
        <f t="shared" si="16"/>
        <v>1</v>
      </c>
      <c r="J62" s="24">
        <f t="shared" si="16"/>
        <v>0</v>
      </c>
      <c r="K62" s="24">
        <f t="shared" si="16"/>
        <v>4</v>
      </c>
      <c r="L62" s="24">
        <f t="shared" si="16"/>
        <v>3</v>
      </c>
      <c r="M62" s="24">
        <f t="shared" si="16"/>
        <v>3</v>
      </c>
      <c r="N62" s="24">
        <f t="shared" si="16"/>
        <v>12</v>
      </c>
      <c r="O62" s="24">
        <f t="shared" si="16"/>
        <v>67</v>
      </c>
      <c r="P62" s="24">
        <f t="shared" si="16"/>
        <v>98</v>
      </c>
      <c r="Q62" s="24">
        <f t="shared" si="16"/>
        <v>103</v>
      </c>
      <c r="R62" s="24">
        <f t="shared" si="16"/>
        <v>23</v>
      </c>
      <c r="S62" s="25">
        <f t="shared" si="2"/>
        <v>21.186892507074599</v>
      </c>
      <c r="T62" s="25">
        <f t="shared" si="2"/>
        <v>6.7944250871080136</v>
      </c>
      <c r="U62" s="25">
        <f t="shared" si="2"/>
        <v>70.655270655270655</v>
      </c>
      <c r="V62" s="25">
        <f t="shared" si="3"/>
        <v>232.28803716608596</v>
      </c>
      <c r="W62" s="25">
        <f t="shared" si="4"/>
        <v>58.333333333333336</v>
      </c>
      <c r="X62" s="35">
        <f t="shared" si="5"/>
        <v>3.4188034188034191</v>
      </c>
    </row>
    <row r="63" spans="1:25" s="5" customFormat="1" ht="29.25" customHeight="1" x14ac:dyDescent="0.25">
      <c r="A63" s="147" t="s">
        <v>60</v>
      </c>
      <c r="B63" s="148"/>
      <c r="C63" s="33">
        <v>21023</v>
      </c>
      <c r="D63" s="32">
        <v>3977</v>
      </c>
      <c r="E63" s="32">
        <v>253</v>
      </c>
      <c r="F63" s="32">
        <v>166</v>
      </c>
      <c r="G63" s="32">
        <v>27</v>
      </c>
      <c r="H63" s="32">
        <v>0</v>
      </c>
      <c r="I63" s="32">
        <v>1</v>
      </c>
      <c r="J63" s="32">
        <v>0</v>
      </c>
      <c r="K63" s="32">
        <v>4</v>
      </c>
      <c r="L63" s="32">
        <v>3</v>
      </c>
      <c r="M63" s="32">
        <v>3</v>
      </c>
      <c r="N63" s="32">
        <v>11</v>
      </c>
      <c r="O63" s="32">
        <v>54</v>
      </c>
      <c r="P63" s="32">
        <v>65</v>
      </c>
      <c r="Q63" s="32">
        <v>87</v>
      </c>
      <c r="R63" s="32">
        <v>9</v>
      </c>
      <c r="S63" s="29">
        <f t="shared" si="2"/>
        <v>18.917376207011369</v>
      </c>
      <c r="T63" s="29">
        <f t="shared" si="2"/>
        <v>6.3615790797083225</v>
      </c>
      <c r="U63" s="29">
        <f t="shared" si="2"/>
        <v>65.612648221343875</v>
      </c>
      <c r="V63" s="29">
        <f t="shared" si="3"/>
        <v>276.59039476992706</v>
      </c>
      <c r="W63" s="29">
        <f t="shared" si="4"/>
        <v>63.636363636363633</v>
      </c>
      <c r="X63" s="37">
        <f t="shared" si="5"/>
        <v>4.3478260869565215</v>
      </c>
    </row>
    <row r="64" spans="1:25" s="5" customFormat="1" ht="29.25" customHeight="1" x14ac:dyDescent="0.25">
      <c r="A64" s="147" t="s">
        <v>61</v>
      </c>
      <c r="B64" s="148"/>
      <c r="C64" s="33">
        <v>3360</v>
      </c>
      <c r="D64" s="32">
        <v>1189</v>
      </c>
      <c r="E64" s="32">
        <v>98</v>
      </c>
      <c r="F64" s="32">
        <v>82</v>
      </c>
      <c r="G64" s="32">
        <v>21</v>
      </c>
      <c r="H64" s="32">
        <v>1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1</v>
      </c>
      <c r="O64" s="32">
        <v>13</v>
      </c>
      <c r="P64" s="32">
        <v>33</v>
      </c>
      <c r="Q64" s="32">
        <v>16</v>
      </c>
      <c r="R64" s="32">
        <v>14</v>
      </c>
      <c r="S64" s="29">
        <f t="shared" si="2"/>
        <v>35.386904761904766</v>
      </c>
      <c r="T64" s="29">
        <f t="shared" si="2"/>
        <v>8.2422203532380145</v>
      </c>
      <c r="U64" s="29">
        <f t="shared" si="2"/>
        <v>83.673469387755105</v>
      </c>
      <c r="V64" s="29">
        <f t="shared" si="3"/>
        <v>84.104289318755249</v>
      </c>
      <c r="W64" s="29">
        <f t="shared" si="4"/>
        <v>0</v>
      </c>
      <c r="X64" s="37">
        <f t="shared" si="5"/>
        <v>1.0204081632653061</v>
      </c>
    </row>
    <row r="65" spans="1:24" s="8" customFormat="1" ht="29.25" customHeight="1" x14ac:dyDescent="0.15">
      <c r="A65" s="20"/>
      <c r="B65" s="21"/>
      <c r="C65" s="22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29"/>
      <c r="T65" s="29"/>
      <c r="U65" s="29"/>
      <c r="V65" s="29"/>
      <c r="W65" s="29"/>
      <c r="X65" s="37"/>
    </row>
    <row r="66" spans="1:24" s="8" customFormat="1" ht="29.25" customHeight="1" x14ac:dyDescent="0.15">
      <c r="A66" s="143" t="s">
        <v>62</v>
      </c>
      <c r="B66" s="144"/>
      <c r="C66" s="23">
        <f>SUM(C67)</f>
        <v>4710</v>
      </c>
      <c r="D66" s="24">
        <f t="shared" ref="D66:R66" si="17">SUM(D67)</f>
        <v>2330</v>
      </c>
      <c r="E66" s="24">
        <f t="shared" si="17"/>
        <v>109</v>
      </c>
      <c r="F66" s="24">
        <f t="shared" si="17"/>
        <v>74</v>
      </c>
      <c r="G66" s="24">
        <f t="shared" si="17"/>
        <v>18</v>
      </c>
      <c r="H66" s="24">
        <f t="shared" si="17"/>
        <v>0</v>
      </c>
      <c r="I66" s="24">
        <f t="shared" si="17"/>
        <v>1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1</v>
      </c>
      <c r="N66" s="24">
        <f t="shared" si="17"/>
        <v>2</v>
      </c>
      <c r="O66" s="24">
        <f t="shared" si="17"/>
        <v>38</v>
      </c>
      <c r="P66" s="24">
        <f t="shared" si="17"/>
        <v>10</v>
      </c>
      <c r="Q66" s="24">
        <f t="shared" si="17"/>
        <v>35</v>
      </c>
      <c r="R66" s="24">
        <f t="shared" si="17"/>
        <v>6</v>
      </c>
      <c r="S66" s="25">
        <f t="shared" si="2"/>
        <v>49.469214437367306</v>
      </c>
      <c r="T66" s="25">
        <f t="shared" si="2"/>
        <v>4.6781115879828326</v>
      </c>
      <c r="U66" s="25">
        <f t="shared" si="2"/>
        <v>67.889908256880744</v>
      </c>
      <c r="V66" s="25">
        <f t="shared" si="3"/>
        <v>85.836909871244629</v>
      </c>
      <c r="W66" s="25">
        <f t="shared" si="4"/>
        <v>0</v>
      </c>
      <c r="X66" s="35">
        <f t="shared" si="5"/>
        <v>1.834862385321101</v>
      </c>
    </row>
    <row r="67" spans="1:24" s="5" customFormat="1" ht="29.25" customHeight="1" x14ac:dyDescent="0.25">
      <c r="A67" s="147" t="s">
        <v>63</v>
      </c>
      <c r="B67" s="148"/>
      <c r="C67" s="33">
        <v>4710</v>
      </c>
      <c r="D67" s="32">
        <v>2330</v>
      </c>
      <c r="E67" s="32">
        <v>109</v>
      </c>
      <c r="F67" s="32">
        <v>74</v>
      </c>
      <c r="G67" s="32">
        <v>18</v>
      </c>
      <c r="H67" s="32">
        <v>0</v>
      </c>
      <c r="I67" s="32">
        <v>1</v>
      </c>
      <c r="J67" s="32">
        <v>0</v>
      </c>
      <c r="K67" s="32">
        <v>0</v>
      </c>
      <c r="L67" s="32">
        <v>0</v>
      </c>
      <c r="M67" s="32">
        <v>1</v>
      </c>
      <c r="N67" s="32">
        <v>2</v>
      </c>
      <c r="O67" s="32">
        <v>38</v>
      </c>
      <c r="P67" s="32">
        <v>10</v>
      </c>
      <c r="Q67" s="32">
        <v>35</v>
      </c>
      <c r="R67" s="32">
        <v>6</v>
      </c>
      <c r="S67" s="29">
        <f t="shared" si="2"/>
        <v>49.469214437367306</v>
      </c>
      <c r="T67" s="29">
        <f t="shared" si="2"/>
        <v>4.6781115879828326</v>
      </c>
      <c r="U67" s="29">
        <f t="shared" si="2"/>
        <v>67.889908256880744</v>
      </c>
      <c r="V67" s="29">
        <f t="shared" si="3"/>
        <v>85.836909871244629</v>
      </c>
      <c r="W67" s="29">
        <f t="shared" si="4"/>
        <v>0</v>
      </c>
      <c r="X67" s="37">
        <f t="shared" si="5"/>
        <v>1.834862385321101</v>
      </c>
    </row>
    <row r="68" spans="1:24" s="8" customFormat="1" ht="29.25" customHeight="1" x14ac:dyDescent="0.15">
      <c r="A68" s="20"/>
      <c r="B68" s="21"/>
      <c r="C68" s="22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29"/>
      <c r="T68" s="29"/>
      <c r="U68" s="29"/>
      <c r="V68" s="29"/>
      <c r="W68" s="29"/>
      <c r="X68" s="37"/>
    </row>
    <row r="69" spans="1:24" s="8" customFormat="1" ht="29.25" customHeight="1" x14ac:dyDescent="0.15">
      <c r="A69" s="143" t="s">
        <v>64</v>
      </c>
      <c r="B69" s="144"/>
      <c r="C69" s="23">
        <f>SUM(C70)</f>
        <v>16102</v>
      </c>
      <c r="D69" s="24">
        <f t="shared" ref="D69:R69" si="18">SUM(D70)</f>
        <v>1721</v>
      </c>
      <c r="E69" s="24">
        <f t="shared" si="18"/>
        <v>100</v>
      </c>
      <c r="F69" s="24">
        <f t="shared" si="18"/>
        <v>77</v>
      </c>
      <c r="G69" s="24">
        <f t="shared" si="18"/>
        <v>5</v>
      </c>
      <c r="H69" s="24">
        <f t="shared" si="18"/>
        <v>0</v>
      </c>
      <c r="I69" s="24">
        <f t="shared" si="18"/>
        <v>1</v>
      </c>
      <c r="J69" s="24">
        <f t="shared" si="18"/>
        <v>0</v>
      </c>
      <c r="K69" s="24">
        <f t="shared" si="18"/>
        <v>4</v>
      </c>
      <c r="L69" s="24">
        <f t="shared" si="18"/>
        <v>2</v>
      </c>
      <c r="M69" s="24">
        <f t="shared" si="18"/>
        <v>0</v>
      </c>
      <c r="N69" s="24">
        <f t="shared" si="18"/>
        <v>7</v>
      </c>
      <c r="O69" s="24">
        <f t="shared" si="18"/>
        <v>58</v>
      </c>
      <c r="P69" s="24">
        <f t="shared" si="18"/>
        <v>6</v>
      </c>
      <c r="Q69" s="24">
        <f t="shared" si="18"/>
        <v>23</v>
      </c>
      <c r="R69" s="24">
        <f t="shared" si="18"/>
        <v>1</v>
      </c>
      <c r="S69" s="25">
        <f t="shared" si="2"/>
        <v>10.688113277853683</v>
      </c>
      <c r="T69" s="25">
        <f t="shared" si="2"/>
        <v>5.8105752469494485</v>
      </c>
      <c r="U69" s="25">
        <f t="shared" si="2"/>
        <v>77</v>
      </c>
      <c r="V69" s="25">
        <f t="shared" si="3"/>
        <v>406.74026728646135</v>
      </c>
      <c r="W69" s="25">
        <f t="shared" si="4"/>
        <v>85.714285714285708</v>
      </c>
      <c r="X69" s="35">
        <f t="shared" si="5"/>
        <v>7.0000000000000009</v>
      </c>
    </row>
    <row r="70" spans="1:24" s="5" customFormat="1" ht="29.25" customHeight="1" x14ac:dyDescent="0.25">
      <c r="A70" s="147" t="s">
        <v>65</v>
      </c>
      <c r="B70" s="148"/>
      <c r="C70" s="33">
        <v>16102</v>
      </c>
      <c r="D70" s="32">
        <v>1721</v>
      </c>
      <c r="E70" s="32">
        <v>100</v>
      </c>
      <c r="F70" s="32">
        <v>77</v>
      </c>
      <c r="G70" s="32">
        <v>5</v>
      </c>
      <c r="H70" s="32">
        <v>0</v>
      </c>
      <c r="I70" s="32">
        <v>1</v>
      </c>
      <c r="J70" s="32">
        <v>0</v>
      </c>
      <c r="K70" s="32">
        <v>4</v>
      </c>
      <c r="L70" s="32">
        <v>2</v>
      </c>
      <c r="M70" s="32">
        <v>0</v>
      </c>
      <c r="N70" s="32">
        <v>7</v>
      </c>
      <c r="O70" s="32">
        <v>58</v>
      </c>
      <c r="P70" s="32">
        <v>6</v>
      </c>
      <c r="Q70" s="32">
        <v>23</v>
      </c>
      <c r="R70" s="32">
        <v>1</v>
      </c>
      <c r="S70" s="29">
        <f t="shared" si="2"/>
        <v>10.688113277853683</v>
      </c>
      <c r="T70" s="29">
        <f t="shared" si="2"/>
        <v>5.8105752469494485</v>
      </c>
      <c r="U70" s="29">
        <f t="shared" si="2"/>
        <v>77</v>
      </c>
      <c r="V70" s="29">
        <f t="shared" si="3"/>
        <v>406.74026728646135</v>
      </c>
      <c r="W70" s="29">
        <f t="shared" si="4"/>
        <v>85.714285714285708</v>
      </c>
      <c r="X70" s="37">
        <f t="shared" si="5"/>
        <v>7.0000000000000009</v>
      </c>
    </row>
    <row r="71" spans="1:24" s="8" customFormat="1" ht="29.25" customHeight="1" x14ac:dyDescent="0.15">
      <c r="A71" s="20"/>
      <c r="B71" s="21"/>
      <c r="C71" s="22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29"/>
      <c r="T71" s="29"/>
      <c r="U71" s="29"/>
      <c r="V71" s="29"/>
      <c r="W71" s="29"/>
      <c r="X71" s="37"/>
    </row>
    <row r="72" spans="1:24" s="8" customFormat="1" ht="29.25" customHeight="1" x14ac:dyDescent="0.15">
      <c r="A72" s="143" t="s">
        <v>66</v>
      </c>
      <c r="B72" s="144"/>
      <c r="C72" s="23">
        <f>SUM(C73)</f>
        <v>19810</v>
      </c>
      <c r="D72" s="24">
        <f t="shared" ref="D72:R72" si="19">SUM(D73)</f>
        <v>5220</v>
      </c>
      <c r="E72" s="24">
        <f t="shared" si="19"/>
        <v>496</v>
      </c>
      <c r="F72" s="24">
        <f t="shared" si="19"/>
        <v>301</v>
      </c>
      <c r="G72" s="24">
        <f t="shared" si="19"/>
        <v>54</v>
      </c>
      <c r="H72" s="24">
        <f t="shared" si="19"/>
        <v>4</v>
      </c>
      <c r="I72" s="24">
        <f t="shared" si="19"/>
        <v>10</v>
      </c>
      <c r="J72" s="24">
        <f t="shared" si="19"/>
        <v>11</v>
      </c>
      <c r="K72" s="24">
        <f t="shared" si="19"/>
        <v>8</v>
      </c>
      <c r="L72" s="24">
        <f t="shared" si="19"/>
        <v>9</v>
      </c>
      <c r="M72" s="24">
        <f t="shared" si="19"/>
        <v>9</v>
      </c>
      <c r="N72" s="24">
        <f t="shared" si="19"/>
        <v>51</v>
      </c>
      <c r="O72" s="24">
        <f t="shared" si="19"/>
        <v>95</v>
      </c>
      <c r="P72" s="24">
        <f t="shared" si="19"/>
        <v>70</v>
      </c>
      <c r="Q72" s="24">
        <f t="shared" si="19"/>
        <v>195</v>
      </c>
      <c r="R72" s="24">
        <f t="shared" si="19"/>
        <v>31</v>
      </c>
      <c r="S72" s="25">
        <f t="shared" si="2"/>
        <v>26.350328117112571</v>
      </c>
      <c r="T72" s="25">
        <f t="shared" si="2"/>
        <v>9.5019157088122608</v>
      </c>
      <c r="U72" s="25">
        <f t="shared" si="2"/>
        <v>60.685483870967737</v>
      </c>
      <c r="V72" s="25">
        <f t="shared" si="3"/>
        <v>977.0114942528736</v>
      </c>
      <c r="W72" s="25">
        <f t="shared" si="4"/>
        <v>54.901960784313729</v>
      </c>
      <c r="X72" s="35">
        <f t="shared" si="5"/>
        <v>10.28225806451613</v>
      </c>
    </row>
    <row r="73" spans="1:24" s="5" customFormat="1" ht="29.25" customHeight="1" x14ac:dyDescent="0.25">
      <c r="A73" s="147" t="s">
        <v>67</v>
      </c>
      <c r="B73" s="148"/>
      <c r="C73" s="33">
        <v>19810</v>
      </c>
      <c r="D73" s="32">
        <v>5220</v>
      </c>
      <c r="E73" s="32">
        <v>496</v>
      </c>
      <c r="F73" s="32">
        <v>301</v>
      </c>
      <c r="G73" s="32">
        <v>54</v>
      </c>
      <c r="H73" s="32">
        <v>4</v>
      </c>
      <c r="I73" s="32">
        <v>10</v>
      </c>
      <c r="J73" s="32">
        <v>11</v>
      </c>
      <c r="K73" s="32">
        <v>8</v>
      </c>
      <c r="L73" s="32">
        <v>9</v>
      </c>
      <c r="M73" s="32">
        <v>9</v>
      </c>
      <c r="N73" s="32">
        <v>51</v>
      </c>
      <c r="O73" s="32">
        <v>95</v>
      </c>
      <c r="P73" s="32">
        <v>70</v>
      </c>
      <c r="Q73" s="32">
        <v>195</v>
      </c>
      <c r="R73" s="32">
        <v>31</v>
      </c>
      <c r="S73" s="29">
        <f t="shared" si="2"/>
        <v>26.350328117112571</v>
      </c>
      <c r="T73" s="29">
        <f t="shared" si="2"/>
        <v>9.5019157088122608</v>
      </c>
      <c r="U73" s="29">
        <f t="shared" si="2"/>
        <v>60.685483870967737</v>
      </c>
      <c r="V73" s="29">
        <f t="shared" si="3"/>
        <v>977.0114942528736</v>
      </c>
      <c r="W73" s="29">
        <f t="shared" si="4"/>
        <v>54.901960784313729</v>
      </c>
      <c r="X73" s="37">
        <f t="shared" si="5"/>
        <v>10.28225806451613</v>
      </c>
    </row>
    <row r="74" spans="1:24" s="5" customFormat="1" ht="29.25" customHeight="1" x14ac:dyDescent="0.25">
      <c r="A74" s="41"/>
      <c r="B74" s="42"/>
      <c r="C74" s="47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9"/>
      <c r="T74" s="49"/>
      <c r="U74" s="49"/>
      <c r="V74" s="49"/>
      <c r="W74" s="49"/>
      <c r="X74" s="50"/>
    </row>
    <row r="75" spans="1:24" ht="17.100000000000001" customHeight="1" x14ac:dyDescent="0.2">
      <c r="S75" s="4"/>
      <c r="T75" s="4"/>
      <c r="U75" s="4"/>
      <c r="V75" s="4"/>
      <c r="W75" s="4"/>
      <c r="X75" s="4"/>
    </row>
    <row r="76" spans="1:24" ht="17.100000000000001" customHeight="1" x14ac:dyDescent="0.2">
      <c r="S76" s="4"/>
      <c r="T76" s="4"/>
      <c r="U76" s="4"/>
      <c r="V76" s="4"/>
      <c r="W76" s="4"/>
      <c r="X76" s="4"/>
    </row>
    <row r="77" spans="1:24" ht="17.100000000000001" customHeight="1" x14ac:dyDescent="0.2">
      <c r="S77" s="4"/>
      <c r="T77" s="4"/>
      <c r="U77" s="4"/>
      <c r="V77" s="4"/>
      <c r="W77" s="4"/>
      <c r="X77" s="4"/>
    </row>
    <row r="78" spans="1:24" ht="17.100000000000001" customHeight="1" x14ac:dyDescent="0.2">
      <c r="S78" s="4"/>
      <c r="T78" s="4"/>
      <c r="U78" s="4"/>
      <c r="V78" s="4"/>
      <c r="W78" s="4"/>
      <c r="X78" s="4"/>
    </row>
    <row r="79" spans="1:24" ht="17.100000000000001" customHeight="1" x14ac:dyDescent="0.2">
      <c r="S79" s="4"/>
      <c r="T79" s="4"/>
      <c r="U79" s="4"/>
      <c r="V79" s="4"/>
      <c r="W79" s="4"/>
      <c r="X79" s="4"/>
    </row>
    <row r="80" spans="1:24" ht="17.100000000000001" customHeight="1" x14ac:dyDescent="0.2">
      <c r="S80" s="4"/>
      <c r="T80" s="4"/>
      <c r="U80" s="4"/>
      <c r="V80" s="4"/>
      <c r="W80" s="4"/>
      <c r="X80" s="4"/>
    </row>
    <row r="81" spans="19:24" ht="17.100000000000001" customHeight="1" x14ac:dyDescent="0.2">
      <c r="S81" s="4"/>
      <c r="T81" s="4"/>
      <c r="U81" s="4"/>
      <c r="V81" s="4"/>
      <c r="W81" s="4"/>
      <c r="X81" s="4"/>
    </row>
    <row r="82" spans="19:24" ht="17.100000000000001" customHeight="1" x14ac:dyDescent="0.2">
      <c r="S82" s="4"/>
      <c r="T82" s="4"/>
      <c r="U82" s="4"/>
      <c r="V82" s="4"/>
      <c r="W82" s="4"/>
      <c r="X82" s="4"/>
    </row>
    <row r="83" spans="19:24" ht="17.100000000000001" customHeight="1" x14ac:dyDescent="0.2">
      <c r="S83" s="4"/>
      <c r="T83" s="4"/>
      <c r="U83" s="4"/>
      <c r="V83" s="4"/>
      <c r="W83" s="4"/>
      <c r="X83" s="4"/>
    </row>
    <row r="84" spans="19:24" ht="17.100000000000001" customHeight="1" x14ac:dyDescent="0.2">
      <c r="S84" s="4"/>
      <c r="T84" s="4"/>
      <c r="U84" s="4"/>
      <c r="V84" s="4"/>
      <c r="W84" s="4"/>
      <c r="X84" s="4"/>
    </row>
    <row r="85" spans="19:24" ht="17.100000000000001" customHeight="1" x14ac:dyDescent="0.2">
      <c r="S85" s="4"/>
      <c r="T85" s="4"/>
      <c r="U85" s="4"/>
      <c r="V85" s="4"/>
      <c r="W85" s="4"/>
      <c r="X85" s="4"/>
    </row>
    <row r="86" spans="19:24" ht="17.100000000000001" customHeight="1" x14ac:dyDescent="0.2">
      <c r="S86" s="4"/>
      <c r="T86" s="4"/>
      <c r="U86" s="4"/>
      <c r="V86" s="4"/>
      <c r="W86" s="4"/>
      <c r="X86" s="4"/>
    </row>
    <row r="87" spans="19:24" ht="17.100000000000001" customHeight="1" x14ac:dyDescent="0.2">
      <c r="S87" s="4"/>
      <c r="T87" s="4"/>
      <c r="U87" s="4"/>
      <c r="V87" s="4"/>
      <c r="W87" s="4"/>
      <c r="X87" s="4"/>
    </row>
    <row r="88" spans="19:24" ht="17.100000000000001" customHeight="1" x14ac:dyDescent="0.2">
      <c r="S88" s="4"/>
      <c r="T88" s="4"/>
      <c r="U88" s="4"/>
      <c r="V88" s="4"/>
      <c r="W88" s="4"/>
      <c r="X88" s="4"/>
    </row>
    <row r="89" spans="19:24" ht="17.100000000000001" customHeight="1" x14ac:dyDescent="0.2">
      <c r="S89" s="4"/>
      <c r="T89" s="4"/>
      <c r="U89" s="4"/>
      <c r="V89" s="4"/>
      <c r="W89" s="4"/>
      <c r="X89" s="4"/>
    </row>
    <row r="90" spans="19:24" ht="17.100000000000001" customHeight="1" x14ac:dyDescent="0.2">
      <c r="S90" s="4"/>
      <c r="T90" s="4"/>
      <c r="U90" s="4"/>
      <c r="V90" s="4"/>
      <c r="W90" s="4"/>
      <c r="X90" s="4"/>
    </row>
    <row r="91" spans="19:24" ht="17.100000000000001" customHeight="1" x14ac:dyDescent="0.2">
      <c r="S91" s="4"/>
      <c r="T91" s="4"/>
      <c r="U91" s="4"/>
      <c r="V91" s="4"/>
      <c r="W91" s="4"/>
      <c r="X91" s="4"/>
    </row>
    <row r="92" spans="19:24" ht="17.100000000000001" customHeight="1" x14ac:dyDescent="0.2">
      <c r="S92" s="4"/>
      <c r="T92" s="4"/>
      <c r="U92" s="4"/>
      <c r="V92" s="4"/>
      <c r="W92" s="4"/>
      <c r="X92" s="4"/>
    </row>
    <row r="93" spans="19:24" ht="17.100000000000001" customHeight="1" x14ac:dyDescent="0.2">
      <c r="S93" s="4"/>
      <c r="T93" s="4"/>
      <c r="U93" s="4"/>
      <c r="V93" s="4"/>
      <c r="W93" s="4"/>
      <c r="X93" s="4"/>
    </row>
    <row r="94" spans="19:24" ht="17.100000000000001" customHeight="1" x14ac:dyDescent="0.2">
      <c r="S94" s="4"/>
      <c r="T94" s="4"/>
      <c r="U94" s="4"/>
      <c r="V94" s="4"/>
      <c r="W94" s="4"/>
      <c r="X94" s="4"/>
    </row>
    <row r="95" spans="19:24" ht="17.100000000000001" customHeight="1" x14ac:dyDescent="0.2">
      <c r="S95" s="4"/>
      <c r="T95" s="4"/>
      <c r="U95" s="4"/>
      <c r="V95" s="4"/>
      <c r="W95" s="4"/>
      <c r="X95" s="4"/>
    </row>
    <row r="96" spans="19:24" ht="17.100000000000001" customHeight="1" x14ac:dyDescent="0.2">
      <c r="S96" s="4"/>
      <c r="T96" s="4"/>
      <c r="U96" s="4"/>
      <c r="V96" s="4"/>
      <c r="W96" s="4"/>
      <c r="X96" s="4"/>
    </row>
    <row r="97" spans="19:24" ht="17.100000000000001" customHeight="1" x14ac:dyDescent="0.2">
      <c r="S97" s="4"/>
      <c r="T97" s="4"/>
      <c r="U97" s="4"/>
      <c r="V97" s="4"/>
      <c r="W97" s="4"/>
      <c r="X97" s="4"/>
    </row>
    <row r="98" spans="19:24" ht="17.100000000000001" customHeight="1" x14ac:dyDescent="0.2">
      <c r="S98" s="4"/>
      <c r="T98" s="4"/>
      <c r="U98" s="4"/>
      <c r="V98" s="4"/>
      <c r="W98" s="4"/>
      <c r="X98" s="4"/>
    </row>
    <row r="99" spans="19:24" ht="17.100000000000001" customHeight="1" x14ac:dyDescent="0.2">
      <c r="S99" s="4"/>
      <c r="T99" s="4"/>
      <c r="U99" s="4"/>
      <c r="V99" s="4"/>
      <c r="W99" s="4"/>
      <c r="X99" s="4"/>
    </row>
    <row r="100" spans="19:24" ht="17.100000000000001" customHeight="1" x14ac:dyDescent="0.2">
      <c r="S100" s="4"/>
      <c r="T100" s="4"/>
      <c r="U100" s="4"/>
      <c r="V100" s="4"/>
      <c r="W100" s="4"/>
      <c r="X100" s="4"/>
    </row>
    <row r="101" spans="19:24" ht="17.100000000000001" customHeight="1" x14ac:dyDescent="0.2">
      <c r="S101" s="4"/>
      <c r="T101" s="4"/>
      <c r="U101" s="4"/>
      <c r="V101" s="4"/>
      <c r="W101" s="4"/>
      <c r="X101" s="4"/>
    </row>
    <row r="102" spans="19:24" ht="17.100000000000001" customHeight="1" x14ac:dyDescent="0.2">
      <c r="S102" s="4"/>
      <c r="T102" s="4"/>
      <c r="U102" s="4"/>
      <c r="V102" s="4"/>
      <c r="W102" s="4"/>
      <c r="X102" s="4"/>
    </row>
    <row r="103" spans="19:24" ht="17.100000000000001" customHeight="1" x14ac:dyDescent="0.2">
      <c r="S103" s="4"/>
      <c r="T103" s="4"/>
      <c r="U103" s="4"/>
      <c r="V103" s="4"/>
      <c r="W103" s="4"/>
      <c r="X103" s="4"/>
    </row>
    <row r="104" spans="19:24" ht="17.100000000000001" customHeight="1" x14ac:dyDescent="0.2">
      <c r="S104" s="4"/>
      <c r="T104" s="4"/>
      <c r="U104" s="4"/>
      <c r="V104" s="4"/>
      <c r="W104" s="4"/>
      <c r="X104" s="4"/>
    </row>
    <row r="105" spans="19:24" ht="17.100000000000001" customHeight="1" x14ac:dyDescent="0.2">
      <c r="S105" s="4"/>
      <c r="T105" s="4"/>
      <c r="U105" s="4"/>
      <c r="V105" s="4"/>
      <c r="W105" s="4"/>
      <c r="X105" s="4"/>
    </row>
    <row r="106" spans="19:24" ht="17.100000000000001" customHeight="1" x14ac:dyDescent="0.2">
      <c r="S106" s="4"/>
      <c r="T106" s="4"/>
      <c r="U106" s="4"/>
      <c r="V106" s="4"/>
      <c r="W106" s="4"/>
      <c r="X106" s="4"/>
    </row>
    <row r="107" spans="19:24" ht="17.100000000000001" customHeight="1" x14ac:dyDescent="0.2">
      <c r="S107" s="4"/>
      <c r="T107" s="4"/>
      <c r="U107" s="4"/>
      <c r="V107" s="4"/>
      <c r="W107" s="4"/>
      <c r="X107" s="4"/>
    </row>
    <row r="108" spans="19:24" ht="17.100000000000001" customHeight="1" x14ac:dyDescent="0.2">
      <c r="S108" s="4"/>
      <c r="T108" s="4"/>
      <c r="U108" s="4"/>
      <c r="V108" s="4"/>
      <c r="W108" s="4"/>
      <c r="X108" s="4"/>
    </row>
    <row r="109" spans="19:24" ht="17.100000000000001" customHeight="1" x14ac:dyDescent="0.2">
      <c r="S109" s="4"/>
      <c r="T109" s="4"/>
      <c r="U109" s="4"/>
      <c r="V109" s="4"/>
      <c r="W109" s="4"/>
      <c r="X109" s="4"/>
    </row>
    <row r="110" spans="19:24" ht="17.100000000000001" customHeight="1" x14ac:dyDescent="0.2">
      <c r="S110" s="4"/>
      <c r="T110" s="4"/>
      <c r="U110" s="4"/>
      <c r="V110" s="4"/>
      <c r="W110" s="4"/>
      <c r="X110" s="4"/>
    </row>
    <row r="111" spans="19:24" ht="17.100000000000001" customHeight="1" x14ac:dyDescent="0.2">
      <c r="S111" s="4"/>
      <c r="T111" s="4"/>
      <c r="U111" s="4"/>
      <c r="V111" s="4"/>
      <c r="W111" s="4"/>
      <c r="X111" s="4"/>
    </row>
    <row r="112" spans="19:24" ht="17.100000000000001" customHeight="1" x14ac:dyDescent="0.2">
      <c r="S112" s="4"/>
      <c r="T112" s="4"/>
      <c r="U112" s="4"/>
      <c r="V112" s="4"/>
      <c r="W112" s="4"/>
      <c r="X112" s="4"/>
    </row>
    <row r="113" spans="19:24" ht="17.100000000000001" customHeight="1" x14ac:dyDescent="0.2">
      <c r="S113" s="4"/>
      <c r="T113" s="4"/>
      <c r="U113" s="4"/>
      <c r="V113" s="4"/>
      <c r="W113" s="4"/>
      <c r="X113" s="4"/>
    </row>
    <row r="114" spans="19:24" ht="17.100000000000001" customHeight="1" x14ac:dyDescent="0.2">
      <c r="S114" s="4"/>
      <c r="T114" s="4"/>
      <c r="U114" s="4"/>
      <c r="V114" s="4"/>
      <c r="W114" s="4"/>
      <c r="X114" s="4"/>
    </row>
    <row r="115" spans="19:24" ht="17.100000000000001" customHeight="1" x14ac:dyDescent="0.2">
      <c r="S115" s="4"/>
      <c r="T115" s="4"/>
      <c r="U115" s="4"/>
      <c r="V115" s="4"/>
      <c r="W115" s="4"/>
      <c r="X115" s="4"/>
    </row>
    <row r="116" spans="19:24" ht="17.100000000000001" customHeight="1" x14ac:dyDescent="0.2">
      <c r="S116" s="4"/>
      <c r="T116" s="4"/>
      <c r="U116" s="4"/>
      <c r="V116" s="4"/>
      <c r="W116" s="4"/>
      <c r="X116" s="4"/>
    </row>
    <row r="117" spans="19:24" ht="17.100000000000001" customHeight="1" x14ac:dyDescent="0.2">
      <c r="S117" s="4"/>
      <c r="T117" s="4"/>
      <c r="U117" s="4"/>
      <c r="V117" s="4"/>
      <c r="W117" s="4"/>
      <c r="X117" s="4"/>
    </row>
    <row r="118" spans="19:24" ht="17.100000000000001" customHeight="1" x14ac:dyDescent="0.2">
      <c r="S118" s="4"/>
      <c r="T118" s="4"/>
      <c r="U118" s="4"/>
      <c r="V118" s="4"/>
      <c r="W118" s="4"/>
      <c r="X118" s="4"/>
    </row>
    <row r="119" spans="19:24" ht="17.100000000000001" customHeight="1" x14ac:dyDescent="0.2">
      <c r="S119" s="4"/>
      <c r="T119" s="4"/>
      <c r="U119" s="4"/>
      <c r="V119" s="4"/>
      <c r="W119" s="4"/>
      <c r="X119" s="4"/>
    </row>
    <row r="120" spans="19:24" ht="17.100000000000001" customHeight="1" x14ac:dyDescent="0.2">
      <c r="S120" s="4"/>
      <c r="T120" s="4"/>
      <c r="U120" s="4"/>
      <c r="V120" s="4"/>
      <c r="W120" s="4"/>
      <c r="X120" s="4"/>
    </row>
    <row r="121" spans="19:24" ht="17.100000000000001" customHeight="1" x14ac:dyDescent="0.2">
      <c r="S121" s="4"/>
      <c r="T121" s="4"/>
      <c r="U121" s="4"/>
      <c r="V121" s="4"/>
      <c r="W121" s="4"/>
      <c r="X121" s="4"/>
    </row>
  </sheetData>
  <mergeCells count="91">
    <mergeCell ref="A67:B67"/>
    <mergeCell ref="A69:B69"/>
    <mergeCell ref="A70:B70"/>
    <mergeCell ref="A72:B72"/>
    <mergeCell ref="A73:B73"/>
    <mergeCell ref="A66:B66"/>
    <mergeCell ref="A51:B51"/>
    <mergeCell ref="A52:B52"/>
    <mergeCell ref="A54:B54"/>
    <mergeCell ref="A55:B55"/>
    <mergeCell ref="A56:B56"/>
    <mergeCell ref="A58:B58"/>
    <mergeCell ref="A59:B59"/>
    <mergeCell ref="A60:B60"/>
    <mergeCell ref="A62:B62"/>
    <mergeCell ref="A63:B63"/>
    <mergeCell ref="A64:B64"/>
    <mergeCell ref="A50:B50"/>
    <mergeCell ref="A30:B30"/>
    <mergeCell ref="A31:B31"/>
    <mergeCell ref="A32:B32"/>
    <mergeCell ref="A33:B33"/>
    <mergeCell ref="A35:B35"/>
    <mergeCell ref="A36:B36"/>
    <mergeCell ref="A41:B41"/>
    <mergeCell ref="A42:B45"/>
    <mergeCell ref="A37:B37"/>
    <mergeCell ref="A38:B38"/>
    <mergeCell ref="A39:B39"/>
    <mergeCell ref="A47:B47"/>
    <mergeCell ref="A48:B48"/>
    <mergeCell ref="A11:B11"/>
    <mergeCell ref="A13:B13"/>
    <mergeCell ref="A29:B29"/>
    <mergeCell ref="A15:B15"/>
    <mergeCell ref="A16:B16"/>
    <mergeCell ref="A18:B18"/>
    <mergeCell ref="A19:B19"/>
    <mergeCell ref="A20:B20"/>
    <mergeCell ref="A21:B21"/>
    <mergeCell ref="A22:B22"/>
    <mergeCell ref="A24:B24"/>
    <mergeCell ref="A25:B25"/>
    <mergeCell ref="A26:B26"/>
    <mergeCell ref="A28:B28"/>
    <mergeCell ref="A14:B14"/>
    <mergeCell ref="Q3:Q6"/>
    <mergeCell ref="A7:B7"/>
    <mergeCell ref="A8:B8"/>
    <mergeCell ref="A10:B10"/>
    <mergeCell ref="U3:U6"/>
    <mergeCell ref="V3:V6"/>
    <mergeCell ref="F3:F6"/>
    <mergeCell ref="T3:T6"/>
    <mergeCell ref="G4:G6"/>
    <mergeCell ref="H4:N4"/>
    <mergeCell ref="O4:O6"/>
    <mergeCell ref="P4:P6"/>
    <mergeCell ref="J5:L5"/>
    <mergeCell ref="M5:M6"/>
    <mergeCell ref="N5:N6"/>
    <mergeCell ref="W3:W6"/>
    <mergeCell ref="X3:X6"/>
    <mergeCell ref="G3:P3"/>
    <mergeCell ref="R3:R6"/>
    <mergeCell ref="S3:S6"/>
    <mergeCell ref="A2:B2"/>
    <mergeCell ref="A3:B6"/>
    <mergeCell ref="C3:C6"/>
    <mergeCell ref="D3:D6"/>
    <mergeCell ref="E3:E6"/>
    <mergeCell ref="C42:C45"/>
    <mergeCell ref="D42:D45"/>
    <mergeCell ref="E42:E45"/>
    <mergeCell ref="F42:F45"/>
    <mergeCell ref="G42:P42"/>
    <mergeCell ref="V42:V45"/>
    <mergeCell ref="W42:W45"/>
    <mergeCell ref="X42:X45"/>
    <mergeCell ref="G43:G45"/>
    <mergeCell ref="H43:N43"/>
    <mergeCell ref="O43:O45"/>
    <mergeCell ref="P43:P45"/>
    <mergeCell ref="J44:L44"/>
    <mergeCell ref="M44:M45"/>
    <mergeCell ref="N44:N45"/>
    <mergeCell ref="Q42:Q45"/>
    <mergeCell ref="R42:R45"/>
    <mergeCell ref="S42:S45"/>
    <mergeCell ref="T42:T45"/>
    <mergeCell ref="U42:U45"/>
  </mergeCells>
  <phoneticPr fontId="3"/>
  <pageMargins left="0.82677165354330717" right="0.55118110236220474" top="0.70866141732283472" bottom="0.51181102362204722" header="0.51181102362204722" footer="0.51181102362204722"/>
  <pageSetup paperSize="9" scale="43" pageOrder="overThenDown" orientation="landscape" r:id="rId1"/>
  <headerFooter alignWithMargins="0"/>
  <rowBreaks count="1" manualBreakCount="1">
    <brk id="39" max="23" man="1"/>
  </rowBreaks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view="pageBreakPreview" zoomScale="80" zoomScaleNormal="75" zoomScaleSheetLayoutView="80" workbookViewId="0">
      <selection activeCell="A56" sqref="A56:XFD81"/>
    </sheetView>
  </sheetViews>
  <sheetFormatPr defaultColWidth="11.625" defaultRowHeight="17.100000000000001" customHeight="1" x14ac:dyDescent="0.25"/>
  <cols>
    <col min="1" max="1" width="17.625" style="78" customWidth="1"/>
    <col min="2" max="2" width="14.625" style="1" customWidth="1"/>
    <col min="3" max="3" width="13.25" style="1" customWidth="1"/>
    <col min="4" max="4" width="12" style="1" customWidth="1"/>
    <col min="5" max="5" width="11.375" style="1" customWidth="1"/>
    <col min="6" max="13" width="8.625" style="1" customWidth="1"/>
    <col min="14" max="14" width="13.75" style="1" customWidth="1"/>
    <col min="15" max="15" width="13.25" style="1" customWidth="1"/>
    <col min="16" max="16" width="11.25" style="1" customWidth="1"/>
    <col min="17" max="17" width="11" style="1" customWidth="1"/>
    <col min="18" max="23" width="11.25" style="1" customWidth="1"/>
    <col min="24" max="24" width="7.375" style="1" customWidth="1"/>
    <col min="25" max="30" width="11.25" style="1" customWidth="1"/>
    <col min="31" max="40" width="7.625" style="1" customWidth="1"/>
    <col min="41" max="16384" width="11.625" style="1"/>
  </cols>
  <sheetData>
    <row r="1" spans="1:23" s="62" customFormat="1" ht="30.75" customHeight="1" x14ac:dyDescent="0.3">
      <c r="A1" s="69"/>
      <c r="C1" s="63" t="s">
        <v>78</v>
      </c>
      <c r="R1" s="64"/>
      <c r="S1" s="65"/>
      <c r="T1" s="65"/>
      <c r="U1" s="65"/>
      <c r="V1" s="65"/>
      <c r="W1" s="65"/>
    </row>
    <row r="2" spans="1:23" s="69" customFormat="1" ht="30.75" customHeight="1" x14ac:dyDescent="0.25">
      <c r="A2" s="66" t="s">
        <v>79</v>
      </c>
      <c r="B2" s="67"/>
      <c r="C2" s="68"/>
      <c r="D2" s="67"/>
      <c r="E2" s="68"/>
      <c r="F2" s="151"/>
      <c r="G2" s="152"/>
      <c r="R2" s="70"/>
      <c r="S2" s="70"/>
      <c r="T2" s="70"/>
      <c r="U2" s="70"/>
      <c r="V2" s="70"/>
      <c r="W2" s="15" t="s">
        <v>80</v>
      </c>
    </row>
    <row r="3" spans="1:23" s="69" customFormat="1" ht="57.75" customHeight="1" x14ac:dyDescent="0.25">
      <c r="A3" s="153" t="s">
        <v>81</v>
      </c>
      <c r="B3" s="156" t="s">
        <v>73</v>
      </c>
      <c r="C3" s="156" t="s">
        <v>74</v>
      </c>
      <c r="D3" s="156" t="s">
        <v>75</v>
      </c>
      <c r="E3" s="156" t="s">
        <v>76</v>
      </c>
      <c r="F3" s="159" t="s">
        <v>82</v>
      </c>
      <c r="G3" s="160"/>
      <c r="H3" s="160"/>
      <c r="I3" s="160"/>
      <c r="J3" s="160"/>
      <c r="K3" s="160"/>
      <c r="L3" s="160"/>
      <c r="M3" s="160"/>
      <c r="N3" s="160"/>
      <c r="O3" s="161"/>
      <c r="P3" s="171" t="s">
        <v>70</v>
      </c>
      <c r="Q3" s="171" t="s">
        <v>71</v>
      </c>
      <c r="R3" s="162" t="s">
        <v>2</v>
      </c>
      <c r="S3" s="162" t="s">
        <v>3</v>
      </c>
      <c r="T3" s="162" t="s">
        <v>4</v>
      </c>
      <c r="U3" s="162" t="s">
        <v>5</v>
      </c>
      <c r="V3" s="162" t="s">
        <v>6</v>
      </c>
      <c r="W3" s="162" t="s">
        <v>7</v>
      </c>
    </row>
    <row r="4" spans="1:23" s="69" customFormat="1" ht="57.75" customHeight="1" x14ac:dyDescent="0.25">
      <c r="A4" s="154"/>
      <c r="B4" s="157"/>
      <c r="C4" s="157"/>
      <c r="D4" s="157"/>
      <c r="E4" s="157"/>
      <c r="F4" s="156" t="s">
        <v>8</v>
      </c>
      <c r="G4" s="159" t="s">
        <v>9</v>
      </c>
      <c r="H4" s="160"/>
      <c r="I4" s="160"/>
      <c r="J4" s="160"/>
      <c r="K4" s="160"/>
      <c r="L4" s="160"/>
      <c r="M4" s="161"/>
      <c r="N4" s="165" t="s">
        <v>10</v>
      </c>
      <c r="O4" s="165" t="s">
        <v>11</v>
      </c>
      <c r="P4" s="172"/>
      <c r="Q4" s="172"/>
      <c r="R4" s="163"/>
      <c r="S4" s="163"/>
      <c r="T4" s="163"/>
      <c r="U4" s="163"/>
      <c r="V4" s="163"/>
      <c r="W4" s="163"/>
    </row>
    <row r="5" spans="1:23" s="69" customFormat="1" ht="81" customHeight="1" x14ac:dyDescent="0.25">
      <c r="A5" s="154"/>
      <c r="B5" s="157"/>
      <c r="C5" s="157"/>
      <c r="D5" s="157"/>
      <c r="E5" s="157"/>
      <c r="F5" s="157"/>
      <c r="G5" s="71" t="s">
        <v>12</v>
      </c>
      <c r="H5" s="71" t="s">
        <v>13</v>
      </c>
      <c r="I5" s="168" t="s">
        <v>14</v>
      </c>
      <c r="J5" s="169"/>
      <c r="K5" s="170"/>
      <c r="L5" s="165" t="s">
        <v>15</v>
      </c>
      <c r="M5" s="153" t="s">
        <v>16</v>
      </c>
      <c r="N5" s="166"/>
      <c r="O5" s="166"/>
      <c r="P5" s="172"/>
      <c r="Q5" s="172"/>
      <c r="R5" s="163"/>
      <c r="S5" s="163"/>
      <c r="T5" s="163"/>
      <c r="U5" s="163"/>
      <c r="V5" s="163"/>
      <c r="W5" s="163"/>
    </row>
    <row r="6" spans="1:23" s="69" customFormat="1" ht="26.25" customHeight="1" x14ac:dyDescent="0.25">
      <c r="A6" s="155"/>
      <c r="B6" s="158"/>
      <c r="C6" s="158"/>
      <c r="D6" s="158"/>
      <c r="E6" s="158"/>
      <c r="F6" s="158"/>
      <c r="G6" s="72" t="s">
        <v>83</v>
      </c>
      <c r="H6" s="72" t="s">
        <v>84</v>
      </c>
      <c r="I6" s="72" t="s">
        <v>85</v>
      </c>
      <c r="J6" s="72" t="s">
        <v>86</v>
      </c>
      <c r="K6" s="72" t="s">
        <v>87</v>
      </c>
      <c r="L6" s="167"/>
      <c r="M6" s="155"/>
      <c r="N6" s="167"/>
      <c r="O6" s="167"/>
      <c r="P6" s="173"/>
      <c r="Q6" s="173"/>
      <c r="R6" s="164"/>
      <c r="S6" s="164"/>
      <c r="T6" s="164"/>
      <c r="U6" s="164"/>
      <c r="V6" s="164"/>
      <c r="W6" s="164"/>
    </row>
    <row r="7" spans="1:23" s="55" customFormat="1" ht="15.75" customHeight="1" x14ac:dyDescent="0.25">
      <c r="A7" s="69"/>
      <c r="R7" s="56"/>
      <c r="S7" s="56"/>
      <c r="T7" s="56"/>
      <c r="U7" s="56"/>
      <c r="V7" s="56"/>
      <c r="W7" s="56"/>
    </row>
    <row r="8" spans="1:23" s="55" customFormat="1" ht="42" customHeight="1" x14ac:dyDescent="0.25">
      <c r="A8" s="73" t="s">
        <v>101</v>
      </c>
      <c r="B8" s="79"/>
      <c r="C8" s="80">
        <v>178</v>
      </c>
      <c r="D8" s="80">
        <v>1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0</v>
      </c>
      <c r="N8" s="80">
        <v>0</v>
      </c>
      <c r="O8" s="80">
        <v>0</v>
      </c>
      <c r="P8" s="80">
        <v>1</v>
      </c>
      <c r="Q8" s="80">
        <v>0</v>
      </c>
      <c r="R8" s="81"/>
      <c r="S8" s="82">
        <v>0.5617977528089888</v>
      </c>
      <c r="T8" s="82">
        <v>0</v>
      </c>
      <c r="U8" s="82">
        <v>0</v>
      </c>
      <c r="V8" s="82">
        <v>0</v>
      </c>
      <c r="W8" s="82">
        <v>0</v>
      </c>
    </row>
    <row r="9" spans="1:23" s="55" customFormat="1" ht="15.75" customHeight="1" x14ac:dyDescent="0.25">
      <c r="A9" s="69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2"/>
      <c r="S9" s="52"/>
      <c r="T9" s="52"/>
      <c r="U9" s="52"/>
      <c r="V9" s="52"/>
      <c r="W9" s="52"/>
    </row>
    <row r="10" spans="1:23" s="55" customFormat="1" ht="41.25" customHeight="1" x14ac:dyDescent="0.25">
      <c r="A10" s="74" t="s">
        <v>88</v>
      </c>
      <c r="B10" s="83">
        <v>14776</v>
      </c>
      <c r="C10" s="84">
        <v>1189</v>
      </c>
      <c r="D10" s="84">
        <v>23</v>
      </c>
      <c r="E10" s="84">
        <v>16</v>
      </c>
      <c r="F10" s="84">
        <v>6</v>
      </c>
      <c r="G10" s="84">
        <v>0</v>
      </c>
      <c r="H10" s="84">
        <v>0</v>
      </c>
      <c r="I10" s="84">
        <v>0</v>
      </c>
      <c r="J10" s="84">
        <v>0</v>
      </c>
      <c r="K10" s="84">
        <v>1</v>
      </c>
      <c r="L10" s="84">
        <v>0</v>
      </c>
      <c r="M10" s="84">
        <v>1</v>
      </c>
      <c r="N10" s="84">
        <v>5</v>
      </c>
      <c r="O10" s="84">
        <v>3</v>
      </c>
      <c r="P10" s="84">
        <v>7</v>
      </c>
      <c r="Q10" s="84">
        <v>1</v>
      </c>
      <c r="R10" s="82">
        <v>8.0468327016783974</v>
      </c>
      <c r="S10" s="82">
        <v>1.9343986543313711</v>
      </c>
      <c r="T10" s="82">
        <v>69.565217391304344</v>
      </c>
      <c r="U10" s="82">
        <v>84.104289318755249</v>
      </c>
      <c r="V10" s="82">
        <v>100</v>
      </c>
      <c r="W10" s="82">
        <v>4.3478260869565215</v>
      </c>
    </row>
    <row r="11" spans="1:23" s="55" customFormat="1" ht="41.25" customHeight="1" x14ac:dyDescent="0.25">
      <c r="A11" s="74" t="s">
        <v>89</v>
      </c>
      <c r="B11" s="83">
        <v>17302</v>
      </c>
      <c r="C11" s="84">
        <v>1617</v>
      </c>
      <c r="D11" s="84">
        <v>65</v>
      </c>
      <c r="E11" s="84">
        <v>45</v>
      </c>
      <c r="F11" s="84">
        <v>6</v>
      </c>
      <c r="G11" s="84">
        <v>0</v>
      </c>
      <c r="H11" s="84">
        <v>0</v>
      </c>
      <c r="I11" s="84">
        <v>0</v>
      </c>
      <c r="J11" s="84">
        <v>0</v>
      </c>
      <c r="K11" s="84">
        <v>1</v>
      </c>
      <c r="L11" s="84">
        <v>0</v>
      </c>
      <c r="M11" s="84">
        <v>1</v>
      </c>
      <c r="N11" s="84">
        <v>16</v>
      </c>
      <c r="O11" s="84">
        <v>23</v>
      </c>
      <c r="P11" s="84">
        <v>20</v>
      </c>
      <c r="Q11" s="84">
        <v>0</v>
      </c>
      <c r="R11" s="82">
        <v>9.3457403768350478</v>
      </c>
      <c r="S11" s="82">
        <v>4.0197897340754487</v>
      </c>
      <c r="T11" s="82">
        <v>69.230769230769226</v>
      </c>
      <c r="U11" s="82">
        <v>61.84291898577613</v>
      </c>
      <c r="V11" s="82">
        <v>100</v>
      </c>
      <c r="W11" s="82">
        <v>1.5384615384615385</v>
      </c>
    </row>
    <row r="12" spans="1:23" s="55" customFormat="1" ht="41.25" customHeight="1" x14ac:dyDescent="0.25">
      <c r="A12" s="74" t="s">
        <v>90</v>
      </c>
      <c r="B12" s="83">
        <v>32971</v>
      </c>
      <c r="C12" s="84">
        <v>3969</v>
      </c>
      <c r="D12" s="84">
        <v>279</v>
      </c>
      <c r="E12" s="84">
        <v>209</v>
      </c>
      <c r="F12" s="84">
        <v>60</v>
      </c>
      <c r="G12" s="84">
        <v>0</v>
      </c>
      <c r="H12" s="84">
        <v>2</v>
      </c>
      <c r="I12" s="84">
        <v>0</v>
      </c>
      <c r="J12" s="84">
        <v>0</v>
      </c>
      <c r="K12" s="84">
        <v>2</v>
      </c>
      <c r="L12" s="84">
        <v>0</v>
      </c>
      <c r="M12" s="84">
        <v>4</v>
      </c>
      <c r="N12" s="84">
        <v>67</v>
      </c>
      <c r="O12" s="84">
        <v>69</v>
      </c>
      <c r="P12" s="84">
        <v>70</v>
      </c>
      <c r="Q12" s="84">
        <v>11</v>
      </c>
      <c r="R12" s="82">
        <v>12.037851445209427</v>
      </c>
      <c r="S12" s="82">
        <v>7.029478458049887</v>
      </c>
      <c r="T12" s="82">
        <v>74.910394265232966</v>
      </c>
      <c r="U12" s="82">
        <v>100.78105316200555</v>
      </c>
      <c r="V12" s="82">
        <v>50</v>
      </c>
      <c r="W12" s="82">
        <v>1.4336917562724014</v>
      </c>
    </row>
    <row r="13" spans="1:23" s="55" customFormat="1" ht="41.25" customHeight="1" x14ac:dyDescent="0.25">
      <c r="A13" s="74" t="s">
        <v>91</v>
      </c>
      <c r="B13" s="83">
        <v>37746</v>
      </c>
      <c r="C13" s="84">
        <v>7367</v>
      </c>
      <c r="D13" s="84">
        <v>591</v>
      </c>
      <c r="E13" s="84">
        <v>432</v>
      </c>
      <c r="F13" s="84">
        <v>104</v>
      </c>
      <c r="G13" s="84">
        <v>3</v>
      </c>
      <c r="H13" s="84">
        <v>6</v>
      </c>
      <c r="I13" s="84">
        <v>7</v>
      </c>
      <c r="J13" s="84">
        <v>8</v>
      </c>
      <c r="K13" s="84">
        <v>7</v>
      </c>
      <c r="L13" s="84">
        <v>1</v>
      </c>
      <c r="M13" s="84">
        <v>32</v>
      </c>
      <c r="N13" s="84">
        <v>144</v>
      </c>
      <c r="O13" s="84">
        <v>139</v>
      </c>
      <c r="P13" s="84">
        <v>159</v>
      </c>
      <c r="Q13" s="84">
        <v>22</v>
      </c>
      <c r="R13" s="82">
        <v>19.517299846341334</v>
      </c>
      <c r="S13" s="82">
        <v>8.0222614361341122</v>
      </c>
      <c r="T13" s="82">
        <v>73.096446700507613</v>
      </c>
      <c r="U13" s="82">
        <v>434.36948554364051</v>
      </c>
      <c r="V13" s="82">
        <v>68.75</v>
      </c>
      <c r="W13" s="82">
        <v>5.4145516074450084</v>
      </c>
    </row>
    <row r="14" spans="1:23" s="55" customFormat="1" ht="41.25" customHeight="1" x14ac:dyDescent="0.25">
      <c r="A14" s="74" t="s">
        <v>92</v>
      </c>
      <c r="B14" s="83">
        <v>31514</v>
      </c>
      <c r="C14" s="84">
        <v>7622</v>
      </c>
      <c r="D14" s="84">
        <v>572</v>
      </c>
      <c r="E14" s="84">
        <v>417</v>
      </c>
      <c r="F14" s="84">
        <v>79</v>
      </c>
      <c r="G14" s="84">
        <v>4</v>
      </c>
      <c r="H14" s="84">
        <v>8</v>
      </c>
      <c r="I14" s="84">
        <v>4</v>
      </c>
      <c r="J14" s="84">
        <v>16</v>
      </c>
      <c r="K14" s="84">
        <v>10</v>
      </c>
      <c r="L14" s="84">
        <v>3</v>
      </c>
      <c r="M14" s="84">
        <v>45</v>
      </c>
      <c r="N14" s="84">
        <v>151</v>
      </c>
      <c r="O14" s="84">
        <v>129</v>
      </c>
      <c r="P14" s="84">
        <v>155</v>
      </c>
      <c r="Q14" s="84">
        <v>23</v>
      </c>
      <c r="R14" s="82">
        <v>24.186076029701084</v>
      </c>
      <c r="S14" s="82">
        <v>7.5045919706113882</v>
      </c>
      <c r="T14" s="82">
        <v>72.902097902097907</v>
      </c>
      <c r="U14" s="82">
        <v>590.39622146418264</v>
      </c>
      <c r="V14" s="82">
        <v>66.666666666666657</v>
      </c>
      <c r="W14" s="82">
        <v>7.8671328671328675</v>
      </c>
    </row>
    <row r="15" spans="1:23" s="55" customFormat="1" ht="41.25" customHeight="1" x14ac:dyDescent="0.25">
      <c r="A15" s="74" t="s">
        <v>93</v>
      </c>
      <c r="B15" s="83">
        <v>28382</v>
      </c>
      <c r="C15" s="84">
        <v>6115</v>
      </c>
      <c r="D15" s="84">
        <v>586</v>
      </c>
      <c r="E15" s="84">
        <v>440</v>
      </c>
      <c r="F15" s="84">
        <v>82</v>
      </c>
      <c r="G15" s="84">
        <v>1</v>
      </c>
      <c r="H15" s="84">
        <v>5</v>
      </c>
      <c r="I15" s="84">
        <v>6</v>
      </c>
      <c r="J15" s="84">
        <v>10</v>
      </c>
      <c r="K15" s="84">
        <v>6</v>
      </c>
      <c r="L15" s="84">
        <v>7</v>
      </c>
      <c r="M15" s="84">
        <v>35</v>
      </c>
      <c r="N15" s="84">
        <v>162</v>
      </c>
      <c r="O15" s="84">
        <v>136</v>
      </c>
      <c r="P15" s="84">
        <v>145</v>
      </c>
      <c r="Q15" s="84">
        <v>29</v>
      </c>
      <c r="R15" s="82">
        <v>21.545345641603834</v>
      </c>
      <c r="S15" s="82">
        <v>9.5829926410466069</v>
      </c>
      <c r="T15" s="82">
        <v>75.085324232081902</v>
      </c>
      <c r="U15" s="82">
        <v>572.36304170073583</v>
      </c>
      <c r="V15" s="82">
        <v>62.857142857142854</v>
      </c>
      <c r="W15" s="82">
        <v>5.972696245733788</v>
      </c>
    </row>
    <row r="16" spans="1:23" s="55" customFormat="1" ht="41.25" customHeight="1" thickBot="1" x14ac:dyDescent="0.3">
      <c r="A16" s="75" t="s">
        <v>94</v>
      </c>
      <c r="B16" s="85">
        <v>38195</v>
      </c>
      <c r="C16" s="86">
        <v>5049</v>
      </c>
      <c r="D16" s="86">
        <v>245</v>
      </c>
      <c r="E16" s="86">
        <v>177</v>
      </c>
      <c r="F16" s="86">
        <v>24</v>
      </c>
      <c r="G16" s="86">
        <v>2</v>
      </c>
      <c r="H16" s="86">
        <v>6</v>
      </c>
      <c r="I16" s="86">
        <v>3</v>
      </c>
      <c r="J16" s="86">
        <v>5</v>
      </c>
      <c r="K16" s="86">
        <v>8</v>
      </c>
      <c r="L16" s="86">
        <v>2</v>
      </c>
      <c r="M16" s="86">
        <v>26</v>
      </c>
      <c r="N16" s="86">
        <v>67</v>
      </c>
      <c r="O16" s="86">
        <v>51</v>
      </c>
      <c r="P16" s="86">
        <v>68</v>
      </c>
      <c r="Q16" s="86">
        <v>11</v>
      </c>
      <c r="R16" s="87">
        <v>13.219007723524021</v>
      </c>
      <c r="S16" s="87">
        <v>4.8524460289166171</v>
      </c>
      <c r="T16" s="87">
        <v>72.244897959183675</v>
      </c>
      <c r="U16" s="87">
        <v>514.95345612992674</v>
      </c>
      <c r="V16" s="87">
        <v>61.53846153846154</v>
      </c>
      <c r="W16" s="87">
        <v>10.612244897959183</v>
      </c>
    </row>
    <row r="17" spans="1:24" s="55" customFormat="1" ht="41.25" customHeight="1" thickTop="1" x14ac:dyDescent="0.25">
      <c r="A17" s="76" t="s">
        <v>95</v>
      </c>
      <c r="B17" s="88">
        <v>200886</v>
      </c>
      <c r="C17" s="89">
        <v>32928</v>
      </c>
      <c r="D17" s="89">
        <v>2361</v>
      </c>
      <c r="E17" s="89">
        <v>1736</v>
      </c>
      <c r="F17" s="89">
        <v>361</v>
      </c>
      <c r="G17" s="89">
        <v>10</v>
      </c>
      <c r="H17" s="89">
        <v>27</v>
      </c>
      <c r="I17" s="89">
        <v>20</v>
      </c>
      <c r="J17" s="89">
        <v>39</v>
      </c>
      <c r="K17" s="89">
        <v>35</v>
      </c>
      <c r="L17" s="89">
        <v>13</v>
      </c>
      <c r="M17" s="89">
        <v>144</v>
      </c>
      <c r="N17" s="89">
        <v>612</v>
      </c>
      <c r="O17" s="89">
        <v>550</v>
      </c>
      <c r="P17" s="89">
        <v>624</v>
      </c>
      <c r="Q17" s="89">
        <v>97</v>
      </c>
      <c r="R17" s="90">
        <v>16.391386159314241</v>
      </c>
      <c r="S17" s="90">
        <v>7.1701895043731785</v>
      </c>
      <c r="T17" s="90">
        <v>73.52816603134265</v>
      </c>
      <c r="U17" s="90">
        <v>437.31778425655978</v>
      </c>
      <c r="V17" s="90">
        <v>65.277777777777786</v>
      </c>
      <c r="W17" s="90">
        <v>6.099110546378653</v>
      </c>
    </row>
    <row r="18" spans="1:24" s="55" customFormat="1" ht="30.75" customHeight="1" x14ac:dyDescent="0.2">
      <c r="A18" s="77" t="s">
        <v>96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T18" s="60"/>
      <c r="U18" s="60"/>
      <c r="V18" s="60"/>
      <c r="W18" s="60"/>
    </row>
    <row r="19" spans="1:24" s="62" customFormat="1" ht="30.75" customHeight="1" x14ac:dyDescent="0.3">
      <c r="C19" s="63" t="s">
        <v>97</v>
      </c>
      <c r="R19" s="64"/>
      <c r="S19" s="65"/>
      <c r="T19" s="65"/>
      <c r="U19" s="65"/>
      <c r="V19" s="65"/>
      <c r="W19" s="65"/>
    </row>
    <row r="20" spans="1:24" s="55" customFormat="1" ht="30.75" customHeight="1" x14ac:dyDescent="0.2">
      <c r="A20" s="66" t="s">
        <v>98</v>
      </c>
      <c r="B20" s="53"/>
      <c r="C20" s="54"/>
      <c r="D20" s="53"/>
      <c r="E20" s="54"/>
      <c r="F20" s="174"/>
      <c r="G20" s="175"/>
      <c r="R20" s="56"/>
      <c r="S20" s="56"/>
      <c r="T20" s="56"/>
      <c r="U20" s="56"/>
      <c r="V20" s="56"/>
      <c r="W20" s="57" t="s">
        <v>80</v>
      </c>
    </row>
    <row r="21" spans="1:24" s="69" customFormat="1" ht="57.75" customHeight="1" x14ac:dyDescent="0.25">
      <c r="A21" s="153" t="s">
        <v>81</v>
      </c>
      <c r="B21" s="156" t="s">
        <v>73</v>
      </c>
      <c r="C21" s="156" t="s">
        <v>74</v>
      </c>
      <c r="D21" s="156" t="s">
        <v>75</v>
      </c>
      <c r="E21" s="156" t="s">
        <v>76</v>
      </c>
      <c r="F21" s="159" t="s">
        <v>82</v>
      </c>
      <c r="G21" s="160"/>
      <c r="H21" s="160"/>
      <c r="I21" s="160"/>
      <c r="J21" s="160"/>
      <c r="K21" s="160"/>
      <c r="L21" s="160"/>
      <c r="M21" s="160"/>
      <c r="N21" s="160"/>
      <c r="O21" s="161"/>
      <c r="P21" s="171" t="s">
        <v>70</v>
      </c>
      <c r="Q21" s="171" t="s">
        <v>71</v>
      </c>
      <c r="R21" s="162" t="s">
        <v>2</v>
      </c>
      <c r="S21" s="162" t="s">
        <v>3</v>
      </c>
      <c r="T21" s="162" t="s">
        <v>4</v>
      </c>
      <c r="U21" s="162" t="s">
        <v>5</v>
      </c>
      <c r="V21" s="162" t="s">
        <v>6</v>
      </c>
      <c r="W21" s="162" t="s">
        <v>7</v>
      </c>
    </row>
    <row r="22" spans="1:24" s="69" customFormat="1" ht="57.75" customHeight="1" x14ac:dyDescent="0.25">
      <c r="A22" s="154"/>
      <c r="B22" s="157"/>
      <c r="C22" s="157"/>
      <c r="D22" s="157"/>
      <c r="E22" s="157"/>
      <c r="F22" s="156" t="s">
        <v>8</v>
      </c>
      <c r="G22" s="159" t="s">
        <v>9</v>
      </c>
      <c r="H22" s="160"/>
      <c r="I22" s="160"/>
      <c r="J22" s="160"/>
      <c r="K22" s="160"/>
      <c r="L22" s="160"/>
      <c r="M22" s="161"/>
      <c r="N22" s="165" t="s">
        <v>10</v>
      </c>
      <c r="O22" s="165" t="s">
        <v>11</v>
      </c>
      <c r="P22" s="172"/>
      <c r="Q22" s="172"/>
      <c r="R22" s="163"/>
      <c r="S22" s="163"/>
      <c r="T22" s="163"/>
      <c r="U22" s="163"/>
      <c r="V22" s="163"/>
      <c r="W22" s="163"/>
    </row>
    <row r="23" spans="1:24" s="69" customFormat="1" ht="81" customHeight="1" x14ac:dyDescent="0.25">
      <c r="A23" s="154"/>
      <c r="B23" s="157"/>
      <c r="C23" s="157"/>
      <c r="D23" s="157"/>
      <c r="E23" s="157"/>
      <c r="F23" s="157"/>
      <c r="G23" s="71" t="s">
        <v>12</v>
      </c>
      <c r="H23" s="71" t="s">
        <v>13</v>
      </c>
      <c r="I23" s="168" t="s">
        <v>14</v>
      </c>
      <c r="J23" s="169"/>
      <c r="K23" s="170"/>
      <c r="L23" s="165" t="s">
        <v>15</v>
      </c>
      <c r="M23" s="153" t="s">
        <v>16</v>
      </c>
      <c r="N23" s="166"/>
      <c r="O23" s="166"/>
      <c r="P23" s="172"/>
      <c r="Q23" s="172"/>
      <c r="R23" s="163"/>
      <c r="S23" s="163"/>
      <c r="T23" s="163"/>
      <c r="U23" s="163"/>
      <c r="V23" s="163"/>
      <c r="W23" s="163"/>
    </row>
    <row r="24" spans="1:24" s="69" customFormat="1" ht="26.25" customHeight="1" x14ac:dyDescent="0.25">
      <c r="A24" s="155"/>
      <c r="B24" s="158"/>
      <c r="C24" s="158"/>
      <c r="D24" s="158"/>
      <c r="E24" s="158"/>
      <c r="F24" s="158"/>
      <c r="G24" s="72" t="s">
        <v>83</v>
      </c>
      <c r="H24" s="72" t="s">
        <v>84</v>
      </c>
      <c r="I24" s="72" t="s">
        <v>85</v>
      </c>
      <c r="J24" s="72" t="s">
        <v>20</v>
      </c>
      <c r="K24" s="72" t="s">
        <v>87</v>
      </c>
      <c r="L24" s="167"/>
      <c r="M24" s="155"/>
      <c r="N24" s="167"/>
      <c r="O24" s="167"/>
      <c r="P24" s="173"/>
      <c r="Q24" s="173"/>
      <c r="R24" s="164"/>
      <c r="S24" s="164"/>
      <c r="T24" s="164"/>
      <c r="U24" s="164"/>
      <c r="V24" s="164"/>
      <c r="W24" s="164"/>
    </row>
    <row r="25" spans="1:24" s="55" customFormat="1" ht="15.75" customHeight="1" x14ac:dyDescent="0.25">
      <c r="A25" s="69"/>
      <c r="R25" s="56"/>
      <c r="S25" s="56"/>
      <c r="T25" s="56"/>
      <c r="U25" s="56"/>
      <c r="V25" s="56"/>
      <c r="W25" s="56"/>
    </row>
    <row r="26" spans="1:24" s="55" customFormat="1" ht="41.25" customHeight="1" x14ac:dyDescent="0.25">
      <c r="A26" s="73" t="s">
        <v>102</v>
      </c>
      <c r="B26" s="91"/>
      <c r="C26" s="92">
        <v>177</v>
      </c>
      <c r="D26" s="92">
        <v>1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1</v>
      </c>
      <c r="Q26" s="92">
        <v>0</v>
      </c>
      <c r="R26" s="93"/>
      <c r="S26" s="82">
        <v>0.56497175141242939</v>
      </c>
      <c r="T26" s="82">
        <v>0</v>
      </c>
      <c r="U26" s="82">
        <v>0</v>
      </c>
      <c r="V26" s="82">
        <v>0</v>
      </c>
      <c r="W26" s="82">
        <v>0</v>
      </c>
      <c r="X26" s="51"/>
    </row>
    <row r="27" spans="1:24" s="55" customFormat="1" ht="15.75" customHeight="1" x14ac:dyDescent="0.25">
      <c r="A27" s="69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/>
      <c r="S27" s="52"/>
      <c r="T27" s="52"/>
      <c r="U27" s="52"/>
      <c r="V27" s="52"/>
      <c r="W27" s="52"/>
      <c r="X27" s="51"/>
    </row>
    <row r="28" spans="1:24" s="55" customFormat="1" ht="41.25" customHeight="1" x14ac:dyDescent="0.25">
      <c r="A28" s="74" t="s">
        <v>88</v>
      </c>
      <c r="B28" s="94"/>
      <c r="C28" s="92">
        <v>733</v>
      </c>
      <c r="D28" s="92">
        <v>14</v>
      </c>
      <c r="E28" s="92">
        <v>10</v>
      </c>
      <c r="F28" s="92">
        <v>3</v>
      </c>
      <c r="G28" s="92">
        <v>0</v>
      </c>
      <c r="H28" s="92">
        <v>0</v>
      </c>
      <c r="I28" s="92">
        <v>0</v>
      </c>
      <c r="J28" s="92">
        <v>0</v>
      </c>
      <c r="K28" s="92">
        <v>1</v>
      </c>
      <c r="L28" s="92">
        <v>0</v>
      </c>
      <c r="M28" s="92">
        <v>1</v>
      </c>
      <c r="N28" s="92">
        <v>4</v>
      </c>
      <c r="O28" s="92">
        <v>2</v>
      </c>
      <c r="P28" s="92">
        <v>4</v>
      </c>
      <c r="Q28" s="92">
        <v>0</v>
      </c>
      <c r="R28" s="93"/>
      <c r="S28" s="82">
        <v>1.9099590723055935</v>
      </c>
      <c r="T28" s="82">
        <v>71.428571428571431</v>
      </c>
      <c r="U28" s="82">
        <v>136.4256480218281</v>
      </c>
      <c r="V28" s="82">
        <v>100</v>
      </c>
      <c r="W28" s="82">
        <v>7.1428571428571423</v>
      </c>
      <c r="X28" s="51"/>
    </row>
    <row r="29" spans="1:24" s="55" customFormat="1" ht="41.25" customHeight="1" x14ac:dyDescent="0.25">
      <c r="A29" s="74" t="s">
        <v>89</v>
      </c>
      <c r="B29" s="94"/>
      <c r="C29" s="92">
        <v>737</v>
      </c>
      <c r="D29" s="92">
        <v>33</v>
      </c>
      <c r="E29" s="92">
        <v>24</v>
      </c>
      <c r="F29" s="92">
        <v>5</v>
      </c>
      <c r="G29" s="92">
        <v>0</v>
      </c>
      <c r="H29" s="92">
        <v>0</v>
      </c>
      <c r="I29" s="92">
        <v>0</v>
      </c>
      <c r="J29" s="92">
        <v>0</v>
      </c>
      <c r="K29" s="92">
        <v>1</v>
      </c>
      <c r="L29" s="92">
        <v>0</v>
      </c>
      <c r="M29" s="92">
        <v>1</v>
      </c>
      <c r="N29" s="92">
        <v>6</v>
      </c>
      <c r="O29" s="92">
        <v>12</v>
      </c>
      <c r="P29" s="92">
        <v>9</v>
      </c>
      <c r="Q29" s="92">
        <v>0</v>
      </c>
      <c r="R29" s="93"/>
      <c r="S29" s="82">
        <v>4.4776119402985071</v>
      </c>
      <c r="T29" s="82">
        <v>72.727272727272734</v>
      </c>
      <c r="U29" s="82">
        <v>135.68521031207598</v>
      </c>
      <c r="V29" s="82">
        <v>100</v>
      </c>
      <c r="W29" s="82">
        <v>3.0303030303030303</v>
      </c>
      <c r="X29" s="51"/>
    </row>
    <row r="30" spans="1:24" s="55" customFormat="1" ht="41.25" customHeight="1" x14ac:dyDescent="0.25">
      <c r="A30" s="74" t="s">
        <v>90</v>
      </c>
      <c r="B30" s="94"/>
      <c r="C30" s="92">
        <v>2028</v>
      </c>
      <c r="D30" s="92">
        <v>154</v>
      </c>
      <c r="E30" s="92">
        <v>117</v>
      </c>
      <c r="F30" s="92">
        <v>25</v>
      </c>
      <c r="G30" s="92">
        <v>0</v>
      </c>
      <c r="H30" s="92">
        <v>2</v>
      </c>
      <c r="I30" s="92">
        <v>0</v>
      </c>
      <c r="J30" s="92">
        <v>0</v>
      </c>
      <c r="K30" s="92">
        <v>2</v>
      </c>
      <c r="L30" s="92">
        <v>0</v>
      </c>
      <c r="M30" s="92">
        <v>4</v>
      </c>
      <c r="N30" s="92">
        <v>44</v>
      </c>
      <c r="O30" s="92">
        <v>38</v>
      </c>
      <c r="P30" s="92">
        <v>37</v>
      </c>
      <c r="Q30" s="92">
        <v>6</v>
      </c>
      <c r="R30" s="93"/>
      <c r="S30" s="82">
        <v>7.5936883629191323</v>
      </c>
      <c r="T30" s="82">
        <v>75.974025974025977</v>
      </c>
      <c r="U30" s="82">
        <v>197.23865877712032</v>
      </c>
      <c r="V30" s="82">
        <v>50</v>
      </c>
      <c r="W30" s="82">
        <v>2.5974025974025974</v>
      </c>
      <c r="X30" s="51"/>
    </row>
    <row r="31" spans="1:24" s="55" customFormat="1" ht="41.25" customHeight="1" x14ac:dyDescent="0.25">
      <c r="A31" s="74" t="s">
        <v>91</v>
      </c>
      <c r="B31" s="94"/>
      <c r="C31" s="92">
        <v>3800</v>
      </c>
      <c r="D31" s="92">
        <v>372</v>
      </c>
      <c r="E31" s="92">
        <v>267</v>
      </c>
      <c r="F31" s="92">
        <v>57</v>
      </c>
      <c r="G31" s="92">
        <v>3</v>
      </c>
      <c r="H31" s="92">
        <v>5</v>
      </c>
      <c r="I31" s="92">
        <v>6</v>
      </c>
      <c r="J31" s="92">
        <v>6</v>
      </c>
      <c r="K31" s="92">
        <v>5</v>
      </c>
      <c r="L31" s="92">
        <v>1</v>
      </c>
      <c r="M31" s="92">
        <v>26</v>
      </c>
      <c r="N31" s="92">
        <v>94</v>
      </c>
      <c r="O31" s="92">
        <v>77</v>
      </c>
      <c r="P31" s="92">
        <v>105</v>
      </c>
      <c r="Q31" s="92">
        <v>16</v>
      </c>
      <c r="R31" s="93"/>
      <c r="S31" s="82">
        <v>9.7894736842105257</v>
      </c>
      <c r="T31" s="82">
        <v>71.774193548387103</v>
      </c>
      <c r="U31" s="82">
        <v>684.21052631578948</v>
      </c>
      <c r="V31" s="82">
        <v>65.384615384615387</v>
      </c>
      <c r="W31" s="82">
        <v>6.9892473118279561</v>
      </c>
      <c r="X31" s="51"/>
    </row>
    <row r="32" spans="1:24" s="55" customFormat="1" ht="41.25" customHeight="1" x14ac:dyDescent="0.25">
      <c r="A32" s="74" t="s">
        <v>92</v>
      </c>
      <c r="B32" s="94"/>
      <c r="C32" s="92">
        <v>3658</v>
      </c>
      <c r="D32" s="92">
        <v>321</v>
      </c>
      <c r="E32" s="92">
        <v>224</v>
      </c>
      <c r="F32" s="92">
        <v>36</v>
      </c>
      <c r="G32" s="92">
        <v>3</v>
      </c>
      <c r="H32" s="92">
        <v>8</v>
      </c>
      <c r="I32" s="92">
        <v>3</v>
      </c>
      <c r="J32" s="92">
        <v>6</v>
      </c>
      <c r="K32" s="92">
        <v>7</v>
      </c>
      <c r="L32" s="92">
        <v>2</v>
      </c>
      <c r="M32" s="92">
        <v>29</v>
      </c>
      <c r="N32" s="92">
        <v>84</v>
      </c>
      <c r="O32" s="92">
        <v>64</v>
      </c>
      <c r="P32" s="92">
        <v>97</v>
      </c>
      <c r="Q32" s="92">
        <v>14</v>
      </c>
      <c r="R32" s="93"/>
      <c r="S32" s="82">
        <v>8.7752870420995084</v>
      </c>
      <c r="T32" s="82">
        <v>69.781931464174448</v>
      </c>
      <c r="U32" s="82">
        <v>792.7829414980863</v>
      </c>
      <c r="V32" s="82">
        <v>55.172413793103445</v>
      </c>
      <c r="W32" s="82">
        <v>9.0342679127725845</v>
      </c>
      <c r="X32" s="51"/>
    </row>
    <row r="33" spans="1:24" s="55" customFormat="1" ht="41.25" customHeight="1" x14ac:dyDescent="0.25">
      <c r="A33" s="74" t="s">
        <v>93</v>
      </c>
      <c r="B33" s="94"/>
      <c r="C33" s="92">
        <v>2843</v>
      </c>
      <c r="D33" s="92">
        <v>319</v>
      </c>
      <c r="E33" s="92">
        <v>236</v>
      </c>
      <c r="F33" s="92">
        <v>40</v>
      </c>
      <c r="G33" s="92">
        <v>0</v>
      </c>
      <c r="H33" s="92">
        <v>4</v>
      </c>
      <c r="I33" s="92">
        <v>6</v>
      </c>
      <c r="J33" s="92">
        <v>6</v>
      </c>
      <c r="K33" s="92">
        <v>5</v>
      </c>
      <c r="L33" s="92">
        <v>5</v>
      </c>
      <c r="M33" s="92">
        <v>26</v>
      </c>
      <c r="N33" s="92">
        <v>94</v>
      </c>
      <c r="O33" s="92">
        <v>63</v>
      </c>
      <c r="P33" s="92">
        <v>82</v>
      </c>
      <c r="Q33" s="92">
        <v>15</v>
      </c>
      <c r="R33" s="93"/>
      <c r="S33" s="82">
        <v>11.220541681322546</v>
      </c>
      <c r="T33" s="82">
        <v>73.98119122257053</v>
      </c>
      <c r="U33" s="82">
        <v>914.52690819556813</v>
      </c>
      <c r="V33" s="82">
        <v>65.384615384615387</v>
      </c>
      <c r="W33" s="82">
        <v>8.1504702194357357</v>
      </c>
      <c r="X33" s="51"/>
    </row>
    <row r="34" spans="1:24" s="55" customFormat="1" ht="41.25" customHeight="1" thickBot="1" x14ac:dyDescent="0.3">
      <c r="A34" s="75" t="s">
        <v>94</v>
      </c>
      <c r="B34" s="95"/>
      <c r="C34" s="96">
        <v>2553</v>
      </c>
      <c r="D34" s="96">
        <v>157</v>
      </c>
      <c r="E34" s="96">
        <v>107</v>
      </c>
      <c r="F34" s="96">
        <v>16</v>
      </c>
      <c r="G34" s="96">
        <v>2</v>
      </c>
      <c r="H34" s="96">
        <v>6</v>
      </c>
      <c r="I34" s="96">
        <v>2</v>
      </c>
      <c r="J34" s="96">
        <v>5</v>
      </c>
      <c r="K34" s="96">
        <v>6</v>
      </c>
      <c r="L34" s="96">
        <v>2</v>
      </c>
      <c r="M34" s="96">
        <v>23</v>
      </c>
      <c r="N34" s="96">
        <v>35</v>
      </c>
      <c r="O34" s="96">
        <v>29</v>
      </c>
      <c r="P34" s="96">
        <v>50</v>
      </c>
      <c r="Q34" s="96">
        <v>6</v>
      </c>
      <c r="R34" s="97"/>
      <c r="S34" s="87">
        <v>6.1496278887583236</v>
      </c>
      <c r="T34" s="87">
        <v>68.152866242038215</v>
      </c>
      <c r="U34" s="87">
        <v>900.90090090090087</v>
      </c>
      <c r="V34" s="87">
        <v>56.521739130434781</v>
      </c>
      <c r="W34" s="87">
        <v>14.64968152866242</v>
      </c>
      <c r="X34" s="51"/>
    </row>
    <row r="35" spans="1:24" s="55" customFormat="1" ht="41.25" customHeight="1" thickTop="1" x14ac:dyDescent="0.25">
      <c r="A35" s="76" t="s">
        <v>95</v>
      </c>
      <c r="B35" s="98"/>
      <c r="C35" s="99">
        <v>16352</v>
      </c>
      <c r="D35" s="99">
        <v>1370</v>
      </c>
      <c r="E35" s="99">
        <v>985</v>
      </c>
      <c r="F35" s="99">
        <v>182</v>
      </c>
      <c r="G35" s="99">
        <v>8</v>
      </c>
      <c r="H35" s="99">
        <v>25</v>
      </c>
      <c r="I35" s="99">
        <v>17</v>
      </c>
      <c r="J35" s="99">
        <v>23</v>
      </c>
      <c r="K35" s="99">
        <v>27</v>
      </c>
      <c r="L35" s="99">
        <v>10</v>
      </c>
      <c r="M35" s="99">
        <v>110</v>
      </c>
      <c r="N35" s="99">
        <v>361</v>
      </c>
      <c r="O35" s="99">
        <v>285</v>
      </c>
      <c r="P35" s="99">
        <v>384</v>
      </c>
      <c r="Q35" s="99">
        <v>57</v>
      </c>
      <c r="R35" s="100"/>
      <c r="S35" s="90">
        <v>8.3781800391389432</v>
      </c>
      <c r="T35" s="90">
        <v>71.897810218978094</v>
      </c>
      <c r="U35" s="90">
        <v>672.70058708414865</v>
      </c>
      <c r="V35" s="90">
        <v>60.909090909090914</v>
      </c>
      <c r="W35" s="90">
        <v>8.0291970802919703</v>
      </c>
      <c r="X35" s="51"/>
    </row>
    <row r="36" spans="1:24" s="55" customFormat="1" ht="30.75" customHeight="1" x14ac:dyDescent="0.2">
      <c r="A36" s="77" t="s">
        <v>96</v>
      </c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6"/>
      <c r="S36" s="56"/>
      <c r="T36" s="56"/>
      <c r="U36" s="56"/>
      <c r="V36" s="56"/>
      <c r="W36" s="56"/>
    </row>
    <row r="37" spans="1:24" s="62" customFormat="1" ht="30.75" customHeight="1" x14ac:dyDescent="0.3">
      <c r="C37" s="63" t="s">
        <v>99</v>
      </c>
      <c r="R37" s="64"/>
      <c r="S37" s="65"/>
      <c r="T37" s="65"/>
      <c r="U37" s="65"/>
      <c r="V37" s="65"/>
      <c r="W37" s="65"/>
    </row>
    <row r="38" spans="1:24" s="55" customFormat="1" ht="30.75" customHeight="1" x14ac:dyDescent="0.2">
      <c r="A38" s="66" t="s">
        <v>100</v>
      </c>
      <c r="B38" s="53"/>
      <c r="C38" s="54"/>
      <c r="D38" s="53"/>
      <c r="E38" s="54"/>
      <c r="F38" s="174"/>
      <c r="G38" s="175"/>
      <c r="R38" s="56"/>
      <c r="S38" s="56"/>
      <c r="T38" s="56"/>
      <c r="U38" s="56"/>
      <c r="V38" s="56"/>
      <c r="W38" s="57" t="s">
        <v>80</v>
      </c>
    </row>
    <row r="39" spans="1:24" s="69" customFormat="1" ht="57.75" customHeight="1" x14ac:dyDescent="0.25">
      <c r="A39" s="153" t="s">
        <v>81</v>
      </c>
      <c r="B39" s="156" t="s">
        <v>73</v>
      </c>
      <c r="C39" s="156" t="s">
        <v>74</v>
      </c>
      <c r="D39" s="156" t="s">
        <v>75</v>
      </c>
      <c r="E39" s="156" t="s">
        <v>76</v>
      </c>
      <c r="F39" s="159" t="s">
        <v>82</v>
      </c>
      <c r="G39" s="160"/>
      <c r="H39" s="160"/>
      <c r="I39" s="160"/>
      <c r="J39" s="160"/>
      <c r="K39" s="160"/>
      <c r="L39" s="160"/>
      <c r="M39" s="160"/>
      <c r="N39" s="160"/>
      <c r="O39" s="161"/>
      <c r="P39" s="171" t="s">
        <v>70</v>
      </c>
      <c r="Q39" s="171" t="s">
        <v>71</v>
      </c>
      <c r="R39" s="162" t="s">
        <v>2</v>
      </c>
      <c r="S39" s="162" t="s">
        <v>3</v>
      </c>
      <c r="T39" s="162" t="s">
        <v>4</v>
      </c>
      <c r="U39" s="162" t="s">
        <v>5</v>
      </c>
      <c r="V39" s="162" t="s">
        <v>6</v>
      </c>
      <c r="W39" s="162" t="s">
        <v>7</v>
      </c>
    </row>
    <row r="40" spans="1:24" s="69" customFormat="1" ht="57.75" customHeight="1" x14ac:dyDescent="0.25">
      <c r="A40" s="154"/>
      <c r="B40" s="157"/>
      <c r="C40" s="157"/>
      <c r="D40" s="157"/>
      <c r="E40" s="157"/>
      <c r="F40" s="156" t="s">
        <v>8</v>
      </c>
      <c r="G40" s="159" t="s">
        <v>9</v>
      </c>
      <c r="H40" s="160"/>
      <c r="I40" s="160"/>
      <c r="J40" s="160"/>
      <c r="K40" s="160"/>
      <c r="L40" s="160"/>
      <c r="M40" s="161"/>
      <c r="N40" s="165" t="s">
        <v>10</v>
      </c>
      <c r="O40" s="165" t="s">
        <v>11</v>
      </c>
      <c r="P40" s="172"/>
      <c r="Q40" s="172"/>
      <c r="R40" s="163"/>
      <c r="S40" s="163"/>
      <c r="T40" s="163"/>
      <c r="U40" s="163"/>
      <c r="V40" s="163"/>
      <c r="W40" s="163"/>
    </row>
    <row r="41" spans="1:24" s="69" customFormat="1" ht="81" customHeight="1" x14ac:dyDescent="0.25">
      <c r="A41" s="154"/>
      <c r="B41" s="157"/>
      <c r="C41" s="157"/>
      <c r="D41" s="157"/>
      <c r="E41" s="157"/>
      <c r="F41" s="157"/>
      <c r="G41" s="71" t="s">
        <v>12</v>
      </c>
      <c r="H41" s="71" t="s">
        <v>13</v>
      </c>
      <c r="I41" s="168" t="s">
        <v>14</v>
      </c>
      <c r="J41" s="169"/>
      <c r="K41" s="170"/>
      <c r="L41" s="165" t="s">
        <v>15</v>
      </c>
      <c r="M41" s="153" t="s">
        <v>16</v>
      </c>
      <c r="N41" s="166"/>
      <c r="O41" s="166"/>
      <c r="P41" s="172"/>
      <c r="Q41" s="172"/>
      <c r="R41" s="163"/>
      <c r="S41" s="163"/>
      <c r="T41" s="163"/>
      <c r="U41" s="163"/>
      <c r="V41" s="163"/>
      <c r="W41" s="163"/>
    </row>
    <row r="42" spans="1:24" s="69" customFormat="1" ht="26.25" customHeight="1" x14ac:dyDescent="0.25">
      <c r="A42" s="155"/>
      <c r="B42" s="158"/>
      <c r="C42" s="158"/>
      <c r="D42" s="158"/>
      <c r="E42" s="158"/>
      <c r="F42" s="158"/>
      <c r="G42" s="72" t="s">
        <v>83</v>
      </c>
      <c r="H42" s="72" t="s">
        <v>84</v>
      </c>
      <c r="I42" s="72" t="s">
        <v>85</v>
      </c>
      <c r="J42" s="72" t="s">
        <v>20</v>
      </c>
      <c r="K42" s="72" t="s">
        <v>87</v>
      </c>
      <c r="L42" s="167"/>
      <c r="M42" s="155"/>
      <c r="N42" s="167"/>
      <c r="O42" s="167"/>
      <c r="P42" s="173"/>
      <c r="Q42" s="173"/>
      <c r="R42" s="164"/>
      <c r="S42" s="164"/>
      <c r="T42" s="164"/>
      <c r="U42" s="164"/>
      <c r="V42" s="164"/>
      <c r="W42" s="164"/>
    </row>
    <row r="43" spans="1:24" s="55" customFormat="1" ht="15.75" customHeight="1" x14ac:dyDescent="0.25">
      <c r="A43" s="69"/>
      <c r="R43" s="56"/>
      <c r="S43" s="56"/>
      <c r="T43" s="56"/>
      <c r="U43" s="56"/>
      <c r="V43" s="56"/>
      <c r="W43" s="56"/>
    </row>
    <row r="44" spans="1:24" s="55" customFormat="1" ht="41.25" customHeight="1" x14ac:dyDescent="0.25">
      <c r="A44" s="73" t="s">
        <v>102</v>
      </c>
      <c r="B44" s="101"/>
      <c r="C44" s="92">
        <v>1</v>
      </c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81"/>
      <c r="S44" s="82">
        <v>0</v>
      </c>
      <c r="T44" s="82">
        <v>0</v>
      </c>
      <c r="U44" s="82">
        <v>0</v>
      </c>
      <c r="V44" s="82">
        <v>0</v>
      </c>
      <c r="W44" s="82">
        <v>0</v>
      </c>
    </row>
    <row r="45" spans="1:24" s="55" customFormat="1" ht="15.75" customHeight="1" x14ac:dyDescent="0.25">
      <c r="A45" s="69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3"/>
      <c r="S45" s="103"/>
      <c r="T45" s="103"/>
      <c r="U45" s="103"/>
      <c r="V45" s="103"/>
      <c r="W45" s="103"/>
    </row>
    <row r="46" spans="1:24" s="55" customFormat="1" ht="41.25" customHeight="1" x14ac:dyDescent="0.25">
      <c r="A46" s="74" t="s">
        <v>88</v>
      </c>
      <c r="B46" s="104"/>
      <c r="C46" s="92">
        <v>456</v>
      </c>
      <c r="D46" s="92">
        <v>9</v>
      </c>
      <c r="E46" s="92">
        <v>6</v>
      </c>
      <c r="F46" s="92">
        <v>3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92">
        <v>0</v>
      </c>
      <c r="N46" s="92">
        <v>1</v>
      </c>
      <c r="O46" s="92">
        <v>1</v>
      </c>
      <c r="P46" s="92">
        <v>3</v>
      </c>
      <c r="Q46" s="92">
        <v>1</v>
      </c>
      <c r="R46" s="81"/>
      <c r="S46" s="82">
        <v>1.9736842105263157</v>
      </c>
      <c r="T46" s="82">
        <v>66.666666666666657</v>
      </c>
      <c r="U46" s="82">
        <v>0</v>
      </c>
      <c r="V46" s="82">
        <v>0</v>
      </c>
      <c r="W46" s="82">
        <v>0</v>
      </c>
    </row>
    <row r="47" spans="1:24" s="55" customFormat="1" ht="41.25" customHeight="1" x14ac:dyDescent="0.25">
      <c r="A47" s="74" t="s">
        <v>89</v>
      </c>
      <c r="B47" s="104"/>
      <c r="C47" s="92">
        <v>880</v>
      </c>
      <c r="D47" s="92">
        <v>32</v>
      </c>
      <c r="E47" s="92">
        <v>21</v>
      </c>
      <c r="F47" s="92">
        <v>1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10</v>
      </c>
      <c r="O47" s="92">
        <v>11</v>
      </c>
      <c r="P47" s="92">
        <v>11</v>
      </c>
      <c r="Q47" s="92">
        <v>0</v>
      </c>
      <c r="R47" s="81"/>
      <c r="S47" s="82">
        <v>3.6363636363636362</v>
      </c>
      <c r="T47" s="82">
        <v>65.625</v>
      </c>
      <c r="U47" s="82">
        <v>0</v>
      </c>
      <c r="V47" s="82">
        <v>0</v>
      </c>
      <c r="W47" s="82">
        <v>0</v>
      </c>
    </row>
    <row r="48" spans="1:24" s="55" customFormat="1" ht="41.25" customHeight="1" x14ac:dyDescent="0.25">
      <c r="A48" s="74" t="s">
        <v>90</v>
      </c>
      <c r="B48" s="104"/>
      <c r="C48" s="92">
        <v>1941</v>
      </c>
      <c r="D48" s="92">
        <v>125</v>
      </c>
      <c r="E48" s="92">
        <v>92</v>
      </c>
      <c r="F48" s="92">
        <v>35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  <c r="N48" s="92">
        <v>23</v>
      </c>
      <c r="O48" s="92">
        <v>31</v>
      </c>
      <c r="P48" s="92">
        <v>33</v>
      </c>
      <c r="Q48" s="92">
        <v>5</v>
      </c>
      <c r="R48" s="81"/>
      <c r="S48" s="82">
        <v>6.4399793920659452</v>
      </c>
      <c r="T48" s="82">
        <v>73.599999999999994</v>
      </c>
      <c r="U48" s="82">
        <v>0</v>
      </c>
      <c r="V48" s="82">
        <v>0</v>
      </c>
      <c r="W48" s="82">
        <v>0</v>
      </c>
    </row>
    <row r="49" spans="1:23" s="55" customFormat="1" ht="41.25" customHeight="1" x14ac:dyDescent="0.25">
      <c r="A49" s="74" t="s">
        <v>91</v>
      </c>
      <c r="B49" s="104"/>
      <c r="C49" s="92">
        <v>3567</v>
      </c>
      <c r="D49" s="92">
        <v>219</v>
      </c>
      <c r="E49" s="92">
        <v>165</v>
      </c>
      <c r="F49" s="92">
        <v>47</v>
      </c>
      <c r="G49" s="92">
        <v>0</v>
      </c>
      <c r="H49" s="92">
        <v>1</v>
      </c>
      <c r="I49" s="92">
        <v>1</v>
      </c>
      <c r="J49" s="92">
        <v>2</v>
      </c>
      <c r="K49" s="92">
        <v>2</v>
      </c>
      <c r="L49" s="92">
        <v>0</v>
      </c>
      <c r="M49" s="92">
        <v>6</v>
      </c>
      <c r="N49" s="92">
        <v>50</v>
      </c>
      <c r="O49" s="92">
        <v>62</v>
      </c>
      <c r="P49" s="92">
        <v>54</v>
      </c>
      <c r="Q49" s="92">
        <v>6</v>
      </c>
      <c r="R49" s="81"/>
      <c r="S49" s="82">
        <v>6.139613120269134</v>
      </c>
      <c r="T49" s="82">
        <v>75.342465753424662</v>
      </c>
      <c r="U49" s="82">
        <v>168.2085786375105</v>
      </c>
      <c r="V49" s="82">
        <v>83.333333333333343</v>
      </c>
      <c r="W49" s="82">
        <v>2.7397260273972601</v>
      </c>
    </row>
    <row r="50" spans="1:23" s="55" customFormat="1" ht="41.25" customHeight="1" x14ac:dyDescent="0.25">
      <c r="A50" s="74" t="s">
        <v>92</v>
      </c>
      <c r="B50" s="104"/>
      <c r="C50" s="92">
        <v>3964</v>
      </c>
      <c r="D50" s="92">
        <v>251</v>
      </c>
      <c r="E50" s="92">
        <v>193</v>
      </c>
      <c r="F50" s="92">
        <v>43</v>
      </c>
      <c r="G50" s="92">
        <v>1</v>
      </c>
      <c r="H50" s="92">
        <v>0</v>
      </c>
      <c r="I50" s="92">
        <v>1</v>
      </c>
      <c r="J50" s="92">
        <v>10</v>
      </c>
      <c r="K50" s="92">
        <v>3</v>
      </c>
      <c r="L50" s="92">
        <v>1</v>
      </c>
      <c r="M50" s="92">
        <v>16</v>
      </c>
      <c r="N50" s="92">
        <v>67</v>
      </c>
      <c r="O50" s="92">
        <v>65</v>
      </c>
      <c r="P50" s="92">
        <v>58</v>
      </c>
      <c r="Q50" s="92">
        <v>9</v>
      </c>
      <c r="R50" s="81"/>
      <c r="S50" s="82">
        <v>6.331987891019172</v>
      </c>
      <c r="T50" s="82">
        <v>76.892430278884461</v>
      </c>
      <c r="U50" s="82">
        <v>403.63269424823409</v>
      </c>
      <c r="V50" s="82">
        <v>87.5</v>
      </c>
      <c r="W50" s="82">
        <v>6.3745019920318722</v>
      </c>
    </row>
    <row r="51" spans="1:23" s="55" customFormat="1" ht="41.25" customHeight="1" x14ac:dyDescent="0.25">
      <c r="A51" s="74" t="s">
        <v>93</v>
      </c>
      <c r="B51" s="104"/>
      <c r="C51" s="92">
        <v>3272</v>
      </c>
      <c r="D51" s="92">
        <v>267</v>
      </c>
      <c r="E51" s="92">
        <v>204</v>
      </c>
      <c r="F51" s="92">
        <v>42</v>
      </c>
      <c r="G51" s="92">
        <v>1</v>
      </c>
      <c r="H51" s="92">
        <v>1</v>
      </c>
      <c r="I51" s="92">
        <v>0</v>
      </c>
      <c r="J51" s="92">
        <v>4</v>
      </c>
      <c r="K51" s="92">
        <v>1</v>
      </c>
      <c r="L51" s="92">
        <v>2</v>
      </c>
      <c r="M51" s="92">
        <v>9</v>
      </c>
      <c r="N51" s="92">
        <v>68</v>
      </c>
      <c r="O51" s="92">
        <v>73</v>
      </c>
      <c r="P51" s="92">
        <v>63</v>
      </c>
      <c r="Q51" s="92">
        <v>14</v>
      </c>
      <c r="R51" s="81"/>
      <c r="S51" s="82">
        <v>8.1601466992665035</v>
      </c>
      <c r="T51" s="82">
        <v>76.404494382022463</v>
      </c>
      <c r="U51" s="82">
        <v>275.06112469437653</v>
      </c>
      <c r="V51" s="82">
        <v>55.555555555555557</v>
      </c>
      <c r="W51" s="82">
        <v>3.3707865168539324</v>
      </c>
    </row>
    <row r="52" spans="1:23" s="55" customFormat="1" ht="41.25" customHeight="1" thickBot="1" x14ac:dyDescent="0.3">
      <c r="A52" s="75" t="s">
        <v>94</v>
      </c>
      <c r="B52" s="105"/>
      <c r="C52" s="96">
        <v>2496</v>
      </c>
      <c r="D52" s="96">
        <v>88</v>
      </c>
      <c r="E52" s="96">
        <v>70</v>
      </c>
      <c r="F52" s="96">
        <v>8</v>
      </c>
      <c r="G52" s="96">
        <v>0</v>
      </c>
      <c r="H52" s="96">
        <v>0</v>
      </c>
      <c r="I52" s="96">
        <v>1</v>
      </c>
      <c r="J52" s="96">
        <v>0</v>
      </c>
      <c r="K52" s="96">
        <v>2</v>
      </c>
      <c r="L52" s="96">
        <v>0</v>
      </c>
      <c r="M52" s="96">
        <v>3</v>
      </c>
      <c r="N52" s="96">
        <v>32</v>
      </c>
      <c r="O52" s="96">
        <v>22</v>
      </c>
      <c r="P52" s="96">
        <v>18</v>
      </c>
      <c r="Q52" s="96">
        <v>5</v>
      </c>
      <c r="R52" s="106"/>
      <c r="S52" s="87">
        <v>3.5256410256410255</v>
      </c>
      <c r="T52" s="87">
        <v>79.545454545454547</v>
      </c>
      <c r="U52" s="87">
        <v>120.19230769230769</v>
      </c>
      <c r="V52" s="87">
        <v>100</v>
      </c>
      <c r="W52" s="87">
        <v>3.4090909090909087</v>
      </c>
    </row>
    <row r="53" spans="1:23" s="55" customFormat="1" ht="41.25" customHeight="1" thickTop="1" x14ac:dyDescent="0.25">
      <c r="A53" s="76" t="s">
        <v>95</v>
      </c>
      <c r="B53" s="107"/>
      <c r="C53" s="108">
        <v>16576</v>
      </c>
      <c r="D53" s="108">
        <v>991</v>
      </c>
      <c r="E53" s="108">
        <v>751</v>
      </c>
      <c r="F53" s="108">
        <v>179</v>
      </c>
      <c r="G53" s="108">
        <v>2</v>
      </c>
      <c r="H53" s="108">
        <v>2</v>
      </c>
      <c r="I53" s="108">
        <v>3</v>
      </c>
      <c r="J53" s="108">
        <v>16</v>
      </c>
      <c r="K53" s="108">
        <v>8</v>
      </c>
      <c r="L53" s="108">
        <v>3</v>
      </c>
      <c r="M53" s="108">
        <v>34</v>
      </c>
      <c r="N53" s="108">
        <v>251</v>
      </c>
      <c r="O53" s="108">
        <v>265</v>
      </c>
      <c r="P53" s="108">
        <v>240</v>
      </c>
      <c r="Q53" s="108">
        <v>40</v>
      </c>
      <c r="R53" s="109"/>
      <c r="S53" s="90">
        <v>5.9785231660231659</v>
      </c>
      <c r="T53" s="90">
        <v>75.782038345105946</v>
      </c>
      <c r="U53" s="90">
        <v>205.11583011583011</v>
      </c>
      <c r="V53" s="90">
        <v>79.411764705882348</v>
      </c>
      <c r="W53" s="90">
        <v>3.4308779011099895</v>
      </c>
    </row>
    <row r="54" spans="1:23" s="55" customFormat="1" ht="30.75" customHeight="1" x14ac:dyDescent="0.2">
      <c r="A54" s="77" t="s">
        <v>96</v>
      </c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6"/>
      <c r="S54" s="56"/>
      <c r="T54" s="56"/>
      <c r="U54" s="56"/>
      <c r="V54" s="56"/>
      <c r="W54" s="56"/>
    </row>
    <row r="55" spans="1:23" ht="11.25" customHeight="1" x14ac:dyDescent="0.25">
      <c r="R55" s="61"/>
      <c r="S55" s="61"/>
      <c r="T55" s="61"/>
      <c r="U55" s="61"/>
      <c r="V55" s="61"/>
      <c r="W55" s="61"/>
    </row>
  </sheetData>
  <mergeCells count="66">
    <mergeCell ref="V39:V42"/>
    <mergeCell ref="W39:W42"/>
    <mergeCell ref="F40:F42"/>
    <mergeCell ref="G40:M40"/>
    <mergeCell ref="N40:N42"/>
    <mergeCell ref="O40:O42"/>
    <mergeCell ref="I41:K41"/>
    <mergeCell ref="L41:L42"/>
    <mergeCell ref="M41:M42"/>
    <mergeCell ref="P39:P42"/>
    <mergeCell ref="Q39:Q42"/>
    <mergeCell ref="R39:R42"/>
    <mergeCell ref="S39:S42"/>
    <mergeCell ref="T39:T42"/>
    <mergeCell ref="U39:U42"/>
    <mergeCell ref="F38:G38"/>
    <mergeCell ref="A39:A42"/>
    <mergeCell ref="B39:B42"/>
    <mergeCell ref="C39:C42"/>
    <mergeCell ref="D39:D42"/>
    <mergeCell ref="E39:E42"/>
    <mergeCell ref="F39:O39"/>
    <mergeCell ref="V21:V24"/>
    <mergeCell ref="W21:W24"/>
    <mergeCell ref="F22:F24"/>
    <mergeCell ref="G22:M22"/>
    <mergeCell ref="N22:N24"/>
    <mergeCell ref="O22:O24"/>
    <mergeCell ref="I23:K23"/>
    <mergeCell ref="L23:L24"/>
    <mergeCell ref="M23:M24"/>
    <mergeCell ref="P21:P24"/>
    <mergeCell ref="Q21:Q24"/>
    <mergeCell ref="R21:R24"/>
    <mergeCell ref="S21:S24"/>
    <mergeCell ref="T21:T24"/>
    <mergeCell ref="U21:U24"/>
    <mergeCell ref="F20:G20"/>
    <mergeCell ref="A21:A24"/>
    <mergeCell ref="B21:B24"/>
    <mergeCell ref="C21:C24"/>
    <mergeCell ref="D21:D24"/>
    <mergeCell ref="E21:E24"/>
    <mergeCell ref="F21:O21"/>
    <mergeCell ref="V3:V6"/>
    <mergeCell ref="W3:W6"/>
    <mergeCell ref="F4:F6"/>
    <mergeCell ref="G4:M4"/>
    <mergeCell ref="N4:N6"/>
    <mergeCell ref="O4:O6"/>
    <mergeCell ref="I5:K5"/>
    <mergeCell ref="L5:L6"/>
    <mergeCell ref="M5:M6"/>
    <mergeCell ref="P3:P6"/>
    <mergeCell ref="Q3:Q6"/>
    <mergeCell ref="R3:R6"/>
    <mergeCell ref="S3:S6"/>
    <mergeCell ref="T3:T6"/>
    <mergeCell ref="U3:U6"/>
    <mergeCell ref="F2:G2"/>
    <mergeCell ref="A3:A6"/>
    <mergeCell ref="B3:B6"/>
    <mergeCell ref="C3:C6"/>
    <mergeCell ref="D3:D6"/>
    <mergeCell ref="E3:E6"/>
    <mergeCell ref="F3:O3"/>
  </mergeCells>
  <phoneticPr fontId="6"/>
  <pageMargins left="0.81" right="0.56999999999999995" top="0.71" bottom="0.53" header="0.51200000000000001" footer="0.51200000000000001"/>
  <pageSetup paperSize="9" scale="39" pageOrder="overThenDown" orientation="landscape" r:id="rId1"/>
  <headerFooter alignWithMargins="0"/>
  <rowBreaks count="2" manualBreakCount="2">
    <brk id="18" max="22" man="1"/>
    <brk id="36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 </vt:lpstr>
      <vt:lpstr>年齢階級別 </vt:lpstr>
      <vt:lpstr>'市町村別 '!Print_Area</vt:lpstr>
      <vt:lpstr>'年齢階級別 '!Print_Area</vt:lpstr>
      <vt:lpstr>'年齢階級別 '!Print_Titles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2015-12-21T13:19:38Z</cp:lastPrinted>
  <dcterms:created xsi:type="dcterms:W3CDTF">2015-12-18T13:48:27Z</dcterms:created>
  <dcterms:modified xsi:type="dcterms:W3CDTF">2016-01-07T11:42:25Z</dcterms:modified>
</cp:coreProperties>
</file>