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1\03_H30がん検診等結果報告\08_提供用集計表（HC、市町村あて）\02_市町村あて\"/>
    </mc:Choice>
  </mc:AlternateContent>
  <bookViews>
    <workbookView xWindow="0" yWindow="0" windowWidth="20490" windowHeight="7095" activeTab="2"/>
  </bookViews>
  <sheets>
    <sheet name="市町村別（子宮頸）" sheetId="1" r:id="rId1"/>
    <sheet name="年齢階級別（子宮頸）" sheetId="2" r:id="rId2"/>
    <sheet name="検診方法別（子宮頸）" sheetId="3" r:id="rId3"/>
  </sheets>
  <definedNames>
    <definedName name="_xlnm.Print_Area" localSheetId="2">'検診方法別（子宮頸）'!$A$1:$AY$31</definedName>
    <definedName name="_xlnm.Print_Area" localSheetId="0">'市町村別（子宮頸）'!$A$1:$BD$64</definedName>
    <definedName name="_xlnm.Print_Area" localSheetId="1">'年齢階級別（子宮頸）'!$A$1:$BC$76</definedName>
    <definedName name="_xlnm.Print_Titles" localSheetId="1">'年齢階級別（子宮頸）'!$A:$B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2" i="3" l="1"/>
  <c r="AS32" i="3"/>
  <c r="AR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Y30" i="3"/>
  <c r="AX30" i="3"/>
  <c r="AW30" i="3"/>
  <c r="AV30" i="3"/>
  <c r="AU30" i="3"/>
  <c r="AY29" i="3"/>
  <c r="AX29" i="3"/>
  <c r="AW29" i="3"/>
  <c r="AV29" i="3"/>
  <c r="AU29" i="3"/>
  <c r="AY28" i="3"/>
  <c r="AX28" i="3"/>
  <c r="AW28" i="3"/>
  <c r="AV28" i="3"/>
  <c r="AU28" i="3"/>
  <c r="AY15" i="3"/>
  <c r="AX15" i="3"/>
  <c r="AW15" i="3"/>
  <c r="AV15" i="3"/>
  <c r="AU15" i="3"/>
  <c r="AY14" i="3"/>
  <c r="AX14" i="3"/>
  <c r="AW14" i="3"/>
  <c r="AV14" i="3"/>
  <c r="AU14" i="3"/>
  <c r="AY13" i="3"/>
  <c r="AX13" i="3"/>
  <c r="AW13" i="3"/>
  <c r="AV13" i="3"/>
  <c r="AU13" i="3"/>
  <c r="AX12" i="3"/>
  <c r="AW12" i="3"/>
  <c r="AX78" i="2" l="1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C75" i="2"/>
  <c r="BB75" i="2"/>
  <c r="BA75" i="2"/>
  <c r="AZ75" i="2"/>
  <c r="AY75" i="2"/>
  <c r="AV75" i="2"/>
  <c r="BC74" i="2"/>
  <c r="BB74" i="2"/>
  <c r="BA74" i="2"/>
  <c r="AZ74" i="2"/>
  <c r="AY74" i="2"/>
  <c r="AV74" i="2"/>
  <c r="BC73" i="2"/>
  <c r="BB73" i="2"/>
  <c r="BA73" i="2"/>
  <c r="AZ73" i="2"/>
  <c r="AY73" i="2"/>
  <c r="AV73" i="2"/>
  <c r="BC72" i="2"/>
  <c r="BB72" i="2"/>
  <c r="BA72" i="2"/>
  <c r="AZ72" i="2"/>
  <c r="AY72" i="2"/>
  <c r="AV72" i="2"/>
  <c r="BC71" i="2"/>
  <c r="BB71" i="2"/>
  <c r="BA71" i="2"/>
  <c r="AZ71" i="2"/>
  <c r="AY71" i="2"/>
  <c r="AV71" i="2"/>
  <c r="BC70" i="2"/>
  <c r="BB70" i="2"/>
  <c r="BA70" i="2"/>
  <c r="AZ70" i="2"/>
  <c r="AY70" i="2"/>
  <c r="AV70" i="2"/>
  <c r="BC69" i="2"/>
  <c r="BB69" i="2"/>
  <c r="BA69" i="2"/>
  <c r="AZ69" i="2"/>
  <c r="AY69" i="2"/>
  <c r="AV69" i="2"/>
  <c r="BC68" i="2"/>
  <c r="BB68" i="2"/>
  <c r="BA68" i="2"/>
  <c r="AZ68" i="2"/>
  <c r="AY68" i="2"/>
  <c r="AV68" i="2"/>
  <c r="BC67" i="2"/>
  <c r="BB67" i="2"/>
  <c r="BA67" i="2"/>
  <c r="AZ67" i="2"/>
  <c r="AY67" i="2"/>
  <c r="AV67" i="2"/>
  <c r="BC66" i="2"/>
  <c r="BB66" i="2"/>
  <c r="BA66" i="2"/>
  <c r="AZ66" i="2"/>
  <c r="AY66" i="2"/>
  <c r="AV66" i="2"/>
  <c r="BC65" i="2"/>
  <c r="BB65" i="2"/>
  <c r="BA65" i="2"/>
  <c r="AZ65" i="2"/>
  <c r="AY65" i="2"/>
  <c r="AV65" i="2"/>
  <c r="BC64" i="2"/>
  <c r="BB64" i="2"/>
  <c r="BA64" i="2"/>
  <c r="AZ64" i="2"/>
  <c r="AY64" i="2"/>
  <c r="AV64" i="2"/>
  <c r="BC63" i="2"/>
  <c r="BB63" i="2"/>
  <c r="BA63" i="2"/>
  <c r="AZ63" i="2"/>
  <c r="AY63" i="2"/>
  <c r="AV63" i="2"/>
  <c r="BC62" i="2"/>
  <c r="BB62" i="2"/>
  <c r="BA62" i="2"/>
  <c r="AZ62" i="2"/>
  <c r="AY62" i="2"/>
  <c r="AV62" i="2"/>
  <c r="AV78" i="2" s="1"/>
  <c r="BB60" i="2"/>
  <c r="BA60" i="2"/>
  <c r="AY60" i="2"/>
  <c r="AZ52" i="2"/>
  <c r="BC50" i="2"/>
  <c r="BB50" i="2"/>
  <c r="BA50" i="2"/>
  <c r="AZ50" i="2"/>
  <c r="AY50" i="2"/>
  <c r="BC49" i="2"/>
  <c r="BB49" i="2"/>
  <c r="BA49" i="2"/>
  <c r="AZ49" i="2"/>
  <c r="AY49" i="2"/>
  <c r="BC48" i="2"/>
  <c r="BB48" i="2"/>
  <c r="BA48" i="2"/>
  <c r="AZ48" i="2"/>
  <c r="AY48" i="2"/>
  <c r="BC47" i="2"/>
  <c r="BB47" i="2"/>
  <c r="BA47" i="2"/>
  <c r="AZ47" i="2"/>
  <c r="AY47" i="2"/>
  <c r="BC46" i="2"/>
  <c r="BB46" i="2"/>
  <c r="BA46" i="2"/>
  <c r="AZ46" i="2"/>
  <c r="AY46" i="2"/>
  <c r="BC45" i="2"/>
  <c r="BB45" i="2"/>
  <c r="BA45" i="2"/>
  <c r="AZ45" i="2"/>
  <c r="AY45" i="2"/>
  <c r="BC44" i="2"/>
  <c r="BB44" i="2"/>
  <c r="BA44" i="2"/>
  <c r="AZ44" i="2"/>
  <c r="AY44" i="2"/>
  <c r="BC43" i="2"/>
  <c r="BB43" i="2"/>
  <c r="BA43" i="2"/>
  <c r="AZ43" i="2"/>
  <c r="AY43" i="2"/>
  <c r="BC42" i="2"/>
  <c r="BB42" i="2"/>
  <c r="BA42" i="2"/>
  <c r="AZ42" i="2"/>
  <c r="AY42" i="2"/>
  <c r="BC41" i="2"/>
  <c r="BB41" i="2"/>
  <c r="BA41" i="2"/>
  <c r="AZ41" i="2"/>
  <c r="AY41" i="2"/>
  <c r="BC40" i="2"/>
  <c r="BB40" i="2"/>
  <c r="BA40" i="2"/>
  <c r="AZ40" i="2"/>
  <c r="AY40" i="2"/>
  <c r="BC39" i="2"/>
  <c r="BB39" i="2"/>
  <c r="BA39" i="2"/>
  <c r="AZ39" i="2"/>
  <c r="AY39" i="2"/>
  <c r="BC38" i="2"/>
  <c r="BB38" i="2"/>
  <c r="BA38" i="2"/>
  <c r="AZ38" i="2"/>
  <c r="AY38" i="2"/>
  <c r="BC37" i="2"/>
  <c r="BB37" i="2"/>
  <c r="BA37" i="2"/>
  <c r="AZ37" i="2"/>
  <c r="AZ78" i="2" s="1"/>
  <c r="AY37" i="2"/>
  <c r="AY78" i="2" s="1"/>
  <c r="BD27" i="2"/>
  <c r="BC25" i="2"/>
  <c r="BB25" i="2"/>
  <c r="BA25" i="2"/>
  <c r="AZ25" i="2"/>
  <c r="AY25" i="2"/>
  <c r="BC24" i="2"/>
  <c r="BB24" i="2"/>
  <c r="BA24" i="2"/>
  <c r="AZ24" i="2"/>
  <c r="AY24" i="2"/>
  <c r="BC23" i="2"/>
  <c r="BB23" i="2"/>
  <c r="BA23" i="2"/>
  <c r="AZ23" i="2"/>
  <c r="AY23" i="2"/>
  <c r="BC22" i="2"/>
  <c r="BB22" i="2"/>
  <c r="BA22" i="2"/>
  <c r="AZ22" i="2"/>
  <c r="AY22" i="2"/>
  <c r="BC21" i="2"/>
  <c r="BB21" i="2"/>
  <c r="BA21" i="2"/>
  <c r="AZ21" i="2"/>
  <c r="AY21" i="2"/>
  <c r="BC20" i="2"/>
  <c r="BB20" i="2"/>
  <c r="BA20" i="2"/>
  <c r="AZ20" i="2"/>
  <c r="AY20" i="2"/>
  <c r="BC19" i="2"/>
  <c r="BB19" i="2"/>
  <c r="BA19" i="2"/>
  <c r="AZ19" i="2"/>
  <c r="AY19" i="2"/>
  <c r="BC18" i="2"/>
  <c r="BB18" i="2"/>
  <c r="BA18" i="2"/>
  <c r="AZ18" i="2"/>
  <c r="AY18" i="2"/>
  <c r="BC17" i="2"/>
  <c r="BB17" i="2"/>
  <c r="BA17" i="2"/>
  <c r="AZ17" i="2"/>
  <c r="AY17" i="2"/>
  <c r="BC16" i="2"/>
  <c r="BB16" i="2"/>
  <c r="BA16" i="2"/>
  <c r="AZ16" i="2"/>
  <c r="AY16" i="2"/>
  <c r="BC15" i="2"/>
  <c r="BB15" i="2"/>
  <c r="BA15" i="2"/>
  <c r="AZ15" i="2"/>
  <c r="AY15" i="2"/>
  <c r="BC14" i="2"/>
  <c r="BB14" i="2"/>
  <c r="BA14" i="2"/>
  <c r="AZ14" i="2"/>
  <c r="AY14" i="2"/>
  <c r="BC13" i="2"/>
  <c r="BB13" i="2"/>
  <c r="BA13" i="2"/>
  <c r="AZ13" i="2"/>
  <c r="AY13" i="2"/>
  <c r="BC12" i="2"/>
  <c r="BB12" i="2"/>
  <c r="BA12" i="2"/>
  <c r="AZ12" i="2"/>
  <c r="AY12" i="2"/>
  <c r="BB10" i="2"/>
  <c r="BA10" i="2"/>
  <c r="AY10" i="2"/>
  <c r="BD56" i="1" l="1"/>
  <c r="BC56" i="1"/>
  <c r="BB56" i="1"/>
  <c r="BA56" i="1"/>
  <c r="AZ56" i="1"/>
  <c r="AW56" i="1"/>
  <c r="BD55" i="1"/>
  <c r="BC55" i="1"/>
  <c r="BB55" i="1"/>
  <c r="BA55" i="1"/>
  <c r="AZ55" i="1"/>
  <c r="AW55" i="1"/>
  <c r="BD54" i="1"/>
  <c r="BC54" i="1"/>
  <c r="BB54" i="1"/>
  <c r="BA54" i="1"/>
  <c r="AZ54" i="1"/>
  <c r="AW54" i="1"/>
  <c r="BD53" i="1"/>
  <c r="BC53" i="1"/>
  <c r="BB53" i="1"/>
  <c r="BA53" i="1"/>
  <c r="AZ53" i="1"/>
  <c r="AW53" i="1"/>
  <c r="BD52" i="1"/>
  <c r="BC52" i="1"/>
  <c r="BB52" i="1"/>
  <c r="BA52" i="1"/>
  <c r="AZ52" i="1"/>
  <c r="AW52" i="1"/>
  <c r="BD51" i="1"/>
  <c r="BC51" i="1"/>
  <c r="BB51" i="1"/>
  <c r="BA51" i="1"/>
  <c r="AZ51" i="1"/>
  <c r="AW51" i="1"/>
  <c r="BD50" i="1"/>
  <c r="BC50" i="1"/>
  <c r="BB50" i="1"/>
  <c r="BA50" i="1"/>
  <c r="AZ50" i="1"/>
  <c r="AW50" i="1"/>
  <c r="BD49" i="1"/>
  <c r="BC49" i="1"/>
  <c r="BB49" i="1"/>
  <c r="BA49" i="1"/>
  <c r="AZ49" i="1"/>
  <c r="AW49" i="1"/>
  <c r="BD48" i="1"/>
  <c r="BC48" i="1"/>
  <c r="BB48" i="1"/>
  <c r="BA48" i="1"/>
  <c r="AZ48" i="1"/>
  <c r="AW48" i="1"/>
  <c r="BD47" i="1"/>
  <c r="BC47" i="1"/>
  <c r="BB47" i="1"/>
  <c r="BA47" i="1"/>
  <c r="AZ47" i="1"/>
  <c r="AW47" i="1"/>
  <c r="BD46" i="1"/>
  <c r="BC46" i="1"/>
  <c r="BB46" i="1"/>
  <c r="BA46" i="1"/>
  <c r="AZ46" i="1"/>
  <c r="AW46" i="1"/>
  <c r="BD45" i="1"/>
  <c r="BC45" i="1"/>
  <c r="BB45" i="1"/>
  <c r="BA45" i="1"/>
  <c r="AZ45" i="1"/>
  <c r="AW45" i="1"/>
  <c r="BD44" i="1"/>
  <c r="BC44" i="1"/>
  <c r="BB44" i="1"/>
  <c r="BA44" i="1"/>
  <c r="AZ44" i="1"/>
  <c r="AW44" i="1"/>
  <c r="BD43" i="1"/>
  <c r="BC43" i="1"/>
  <c r="BB43" i="1"/>
  <c r="BA43" i="1"/>
  <c r="AZ43" i="1"/>
  <c r="AW43" i="1"/>
  <c r="BD42" i="1"/>
  <c r="BC42" i="1"/>
  <c r="BB42" i="1"/>
  <c r="BA42" i="1"/>
  <c r="AZ42" i="1"/>
  <c r="AW42" i="1"/>
  <c r="BD41" i="1"/>
  <c r="BC41" i="1"/>
  <c r="BB41" i="1"/>
  <c r="BA41" i="1"/>
  <c r="AZ41" i="1"/>
  <c r="AW41" i="1"/>
  <c r="BD40" i="1"/>
  <c r="BC40" i="1"/>
  <c r="BB40" i="1"/>
  <c r="BA40" i="1"/>
  <c r="AZ40" i="1"/>
  <c r="AW40" i="1"/>
  <c r="BD39" i="1"/>
  <c r="BC39" i="1"/>
  <c r="BB39" i="1"/>
  <c r="BA39" i="1"/>
  <c r="AZ39" i="1"/>
  <c r="AW39" i="1"/>
  <c r="BD38" i="1"/>
  <c r="BC38" i="1"/>
  <c r="BB38" i="1"/>
  <c r="BA38" i="1"/>
  <c r="AZ38" i="1"/>
  <c r="AW38" i="1"/>
  <c r="BD37" i="1"/>
  <c r="BC37" i="1"/>
  <c r="BB37" i="1"/>
  <c r="BA37" i="1"/>
  <c r="AZ37" i="1"/>
  <c r="AW37" i="1"/>
  <c r="BD36" i="1"/>
  <c r="BC36" i="1"/>
  <c r="BB36" i="1"/>
  <c r="BA36" i="1"/>
  <c r="AZ36" i="1"/>
  <c r="AW36" i="1"/>
  <c r="BD35" i="1"/>
  <c r="BC35" i="1"/>
  <c r="BB35" i="1"/>
  <c r="AZ35" i="1"/>
  <c r="AW35" i="1"/>
  <c r="BD34" i="1"/>
  <c r="BC34" i="1"/>
  <c r="BB34" i="1"/>
  <c r="BA34" i="1"/>
  <c r="AZ34" i="1"/>
  <c r="AW34" i="1"/>
  <c r="BD33" i="1"/>
  <c r="BC33" i="1"/>
  <c r="BB33" i="1"/>
  <c r="BA33" i="1"/>
  <c r="AZ33" i="1"/>
  <c r="AW33" i="1"/>
  <c r="BD32" i="1"/>
  <c r="BC32" i="1"/>
  <c r="BB32" i="1"/>
  <c r="BA32" i="1"/>
  <c r="AZ32" i="1"/>
  <c r="AW32" i="1"/>
  <c r="BD31" i="1"/>
  <c r="BC31" i="1"/>
  <c r="BB31" i="1"/>
  <c r="BA31" i="1"/>
  <c r="AZ31" i="1"/>
  <c r="AW31" i="1"/>
  <c r="BD30" i="1"/>
  <c r="BC30" i="1"/>
  <c r="BB30" i="1"/>
  <c r="BA30" i="1"/>
  <c r="AZ30" i="1"/>
  <c r="AW30" i="1"/>
  <c r="BD29" i="1"/>
  <c r="BC29" i="1"/>
  <c r="BB29" i="1"/>
  <c r="BA29" i="1"/>
  <c r="AZ29" i="1"/>
  <c r="AW29" i="1"/>
  <c r="BD28" i="1"/>
  <c r="BC28" i="1"/>
  <c r="BB28" i="1"/>
  <c r="BA28" i="1"/>
  <c r="AZ28" i="1"/>
  <c r="AW28" i="1"/>
  <c r="BD27" i="1"/>
  <c r="BC27" i="1"/>
  <c r="BB27" i="1"/>
  <c r="BA27" i="1"/>
  <c r="AZ27" i="1"/>
  <c r="AW27" i="1"/>
  <c r="BD26" i="1"/>
  <c r="BC26" i="1"/>
  <c r="BB26" i="1"/>
  <c r="BA26" i="1"/>
  <c r="AZ26" i="1"/>
  <c r="AW26" i="1"/>
  <c r="BD25" i="1"/>
  <c r="BC25" i="1"/>
  <c r="BB25" i="1"/>
  <c r="BA25" i="1"/>
  <c r="AZ25" i="1"/>
  <c r="AW25" i="1"/>
  <c r="BD24" i="1"/>
  <c r="BC24" i="1"/>
  <c r="BB24" i="1"/>
  <c r="BA24" i="1"/>
  <c r="AZ24" i="1"/>
  <c r="AW24" i="1"/>
  <c r="BD23" i="1"/>
  <c r="BC23" i="1"/>
  <c r="BB23" i="1"/>
  <c r="BA23" i="1"/>
  <c r="AZ23" i="1"/>
  <c r="AW23" i="1"/>
  <c r="BD22" i="1"/>
  <c r="BC22" i="1"/>
  <c r="BB22" i="1"/>
  <c r="BA22" i="1"/>
  <c r="AZ22" i="1"/>
  <c r="AW22" i="1"/>
  <c r="BD21" i="1"/>
  <c r="BC21" i="1"/>
  <c r="BB21" i="1"/>
  <c r="BA21" i="1"/>
  <c r="AZ21" i="1"/>
  <c r="AW21" i="1"/>
  <c r="BD20" i="1"/>
  <c r="BC20" i="1"/>
  <c r="BB20" i="1"/>
  <c r="BA20" i="1"/>
  <c r="AZ20" i="1"/>
  <c r="AW20" i="1"/>
  <c r="BD19" i="1"/>
  <c r="BC19" i="1"/>
  <c r="BB19" i="1"/>
  <c r="BA19" i="1"/>
  <c r="AZ19" i="1"/>
  <c r="AW19" i="1"/>
  <c r="BD18" i="1"/>
  <c r="BC18" i="1"/>
  <c r="BB18" i="1"/>
  <c r="BA18" i="1"/>
  <c r="AZ18" i="1"/>
  <c r="AW18" i="1"/>
  <c r="AW17" i="1"/>
  <c r="BD16" i="1"/>
  <c r="BC16" i="1"/>
  <c r="BB16" i="1"/>
  <c r="BA16" i="1"/>
  <c r="AZ16" i="1"/>
  <c r="AW16" i="1"/>
  <c r="BD15" i="1"/>
  <c r="BC15" i="1"/>
  <c r="BB15" i="1"/>
  <c r="BA15" i="1"/>
  <c r="AZ15" i="1"/>
  <c r="AW15" i="1"/>
  <c r="BD14" i="1"/>
  <c r="BC14" i="1"/>
  <c r="BB14" i="1"/>
  <c r="BA14" i="1"/>
  <c r="AZ14" i="1"/>
  <c r="AW14" i="1"/>
  <c r="BD13" i="1"/>
  <c r="BC13" i="1"/>
  <c r="BB13" i="1"/>
  <c r="BA13" i="1"/>
  <c r="AZ13" i="1"/>
  <c r="AW13" i="1"/>
  <c r="BD12" i="1"/>
  <c r="BC12" i="1"/>
  <c r="BB12" i="1"/>
  <c r="BA12" i="1"/>
  <c r="AZ12" i="1"/>
  <c r="AW12" i="1"/>
  <c r="BD11" i="1"/>
  <c r="BC11" i="1"/>
  <c r="BB11" i="1"/>
  <c r="BA11" i="1"/>
  <c r="AZ11" i="1"/>
  <c r="AW11" i="1"/>
</calcChain>
</file>

<file path=xl/comments1.xml><?xml version="1.0" encoding="utf-8"?>
<comments xmlns="http://schemas.openxmlformats.org/spreadsheetml/2006/main">
  <authors>
    <author>新潟県</author>
  </authors>
  <commentList>
    <comment ref="AT3" authorId="0" shapeId="0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  <comment ref="AT28" authorId="0" shapeId="0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  <comment ref="AT53" authorId="0" shapeId="0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</commentList>
</comments>
</file>

<file path=xl/sharedStrings.xml><?xml version="1.0" encoding="utf-8"?>
<sst xmlns="http://schemas.openxmlformats.org/spreadsheetml/2006/main" count="532" uniqueCount="205">
  <si>
    <t>平成30年度　子宮がん検診（子宮頸部）結果報告 （市町村別集計表）</t>
    <rPh sb="0" eb="2">
      <t>ヘイセイ</t>
    </rPh>
    <rPh sb="4" eb="6">
      <t>ネンド</t>
    </rPh>
    <rPh sb="7" eb="9">
      <t>シキュウ</t>
    </rPh>
    <rPh sb="11" eb="13">
      <t>ケンシン</t>
    </rPh>
    <rPh sb="14" eb="16">
      <t>シキュウ</t>
    </rPh>
    <rPh sb="16" eb="18">
      <t>ケイブ</t>
    </rPh>
    <rPh sb="19" eb="21">
      <t>ケッカ</t>
    </rPh>
    <rPh sb="21" eb="23">
      <t>ホウコク</t>
    </rPh>
    <rPh sb="25" eb="28">
      <t>シチョウソン</t>
    </rPh>
    <rPh sb="28" eb="29">
      <t>ベツ</t>
    </rPh>
    <rPh sb="29" eb="32">
      <t>シュウケイヒョウ</t>
    </rPh>
    <phoneticPr fontId="4"/>
  </si>
  <si>
    <t>※20歳以上</t>
    <rPh sb="3" eb="4">
      <t>サイ</t>
    </rPh>
    <rPh sb="4" eb="6">
      <t>イジョウ</t>
    </rPh>
    <phoneticPr fontId="13"/>
  </si>
  <si>
    <t>（平成31年3月末日現在）</t>
    <phoneticPr fontId="13"/>
  </si>
  <si>
    <t>区　　分</t>
    <rPh sb="0" eb="1">
      <t>ク</t>
    </rPh>
    <rPh sb="3" eb="4">
      <t>ブン</t>
    </rPh>
    <phoneticPr fontId="13"/>
  </si>
  <si>
    <t>対象者数</t>
    <rPh sb="0" eb="3">
      <t>タイショウシャ</t>
    </rPh>
    <rPh sb="3" eb="4">
      <t>スウ</t>
    </rPh>
    <phoneticPr fontId="13"/>
  </si>
  <si>
    <t>受診者数</t>
    <rPh sb="0" eb="4">
      <t>ジュシンシャスウ</t>
    </rPh>
    <phoneticPr fontId="13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</si>
  <si>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13"/>
  </si>
  <si>
    <t>内診</t>
    <rPh sb="0" eb="2">
      <t>ナイシン</t>
    </rPh>
    <phoneticPr fontId="13"/>
  </si>
  <si>
    <t>指導区分</t>
    <rPh sb="0" eb="2">
      <t>シドウ</t>
    </rPh>
    <rPh sb="2" eb="4">
      <t>クブン</t>
    </rPh>
    <phoneticPr fontId="13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</si>
  <si>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3"/>
  </si>
  <si>
    <t>精検受診者数</t>
    <rPh sb="0" eb="2">
      <t>セイケン</t>
    </rPh>
    <rPh sb="2" eb="6">
      <t>ジュシンシャスウ</t>
    </rPh>
    <phoneticPr fontId="13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</si>
  <si>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13"/>
  </si>
  <si>
    <t>診　断　名</t>
    <rPh sb="0" eb="1">
      <t>ミ</t>
    </rPh>
    <rPh sb="2" eb="3">
      <t>ダン</t>
    </rPh>
    <rPh sb="4" eb="5">
      <t>メイ</t>
    </rPh>
    <phoneticPr fontId="13"/>
  </si>
  <si>
    <t>精検未受診者</t>
    <phoneticPr fontId="13"/>
  </si>
  <si>
    <t>精検結果未把握</t>
    <phoneticPr fontId="13"/>
  </si>
  <si>
    <t>受診率</t>
    <rPh sb="0" eb="3">
      <t>ジュシンリツ</t>
    </rPh>
    <phoneticPr fontId="13"/>
  </si>
  <si>
    <t>参考</t>
    <rPh sb="0" eb="2">
      <t>サンコウ</t>
    </rPh>
    <phoneticPr fontId="13"/>
  </si>
  <si>
    <t>要精検率</t>
    <rPh sb="0" eb="1">
      <t>ヨウ</t>
    </rPh>
    <rPh sb="1" eb="3">
      <t>セイケン</t>
    </rPh>
    <rPh sb="3" eb="4">
      <t>リツ</t>
    </rPh>
    <phoneticPr fontId="13"/>
  </si>
  <si>
    <t>精検受診率</t>
    <rPh sb="0" eb="2">
      <t>セイケン</t>
    </rPh>
    <rPh sb="2" eb="5">
      <t>ジュシンリツ</t>
    </rPh>
    <phoneticPr fontId="13"/>
  </si>
  <si>
    <t>CIN３率</t>
    <rPh sb="4" eb="5">
      <t>リツ</t>
    </rPh>
    <phoneticPr fontId="13"/>
  </si>
  <si>
    <t>がん発見率</t>
    <rPh sb="2" eb="5">
      <t>ハッケンリツ</t>
    </rPh>
    <phoneticPr fontId="13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</si>
  <si>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13"/>
  </si>
  <si>
    <t>実施件数</t>
    <rPh sb="0" eb="2">
      <t>ジッシ</t>
    </rPh>
    <rPh sb="2" eb="4">
      <t>ケンスウ</t>
    </rPh>
    <phoneticPr fontId="13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</si>
  <si>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13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</si>
  <si>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13"/>
  </si>
  <si>
    <t>(腺系)</t>
    <rPh sb="1" eb="2">
      <t>セン</t>
    </rPh>
    <rPh sb="2" eb="3">
      <t>ケイ</t>
    </rPh>
    <phoneticPr fontId="13"/>
  </si>
  <si>
    <t>(その他)</t>
    <rPh sb="3" eb="4">
      <t>タ</t>
    </rPh>
    <phoneticPr fontId="13"/>
  </si>
  <si>
    <t>HPV検査
結果</t>
    <rPh sb="3" eb="5">
      <t>ケンサ</t>
    </rPh>
    <rPh sb="6" eb="8">
      <t>ケッカ</t>
    </rPh>
    <phoneticPr fontId="13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</si>
  <si>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13"/>
  </si>
  <si>
    <t>コルポ診実施件数</t>
    <rPh sb="3" eb="4">
      <t>シン</t>
    </rPh>
    <rPh sb="4" eb="6">
      <t>ジッシ</t>
    </rPh>
    <rPh sb="6" eb="8">
      <t>ケンスウ</t>
    </rPh>
    <phoneticPr fontId="13"/>
  </si>
  <si>
    <t>組織診実施件数</t>
    <rPh sb="0" eb="3">
      <t>ソシキシン</t>
    </rPh>
    <rPh sb="3" eb="5">
      <t>ジッシ</t>
    </rPh>
    <rPh sb="5" eb="7">
      <t>ケンスウ</t>
    </rPh>
    <phoneticPr fontId="13"/>
  </si>
  <si>
    <t>異常なし</t>
    <rPh sb="0" eb="2">
      <t>イジョウ</t>
    </rPh>
    <phoneticPr fontId="13"/>
  </si>
  <si>
    <t>扁平上皮系</t>
    <rPh sb="0" eb="2">
      <t>ヘンペイ</t>
    </rPh>
    <rPh sb="2" eb="4">
      <t>ジョウヒ</t>
    </rPh>
    <rPh sb="4" eb="5">
      <t>ケイ</t>
    </rPh>
    <phoneticPr fontId="13"/>
  </si>
  <si>
    <t>腺細胞系</t>
    <rPh sb="0" eb="1">
      <t>セン</t>
    </rPh>
    <rPh sb="1" eb="3">
      <t>サイボウ</t>
    </rPh>
    <rPh sb="3" eb="4">
      <t>ケイ</t>
    </rPh>
    <phoneticPr fontId="13"/>
  </si>
  <si>
    <t>その他の組織型の頸がん</t>
    <rPh sb="2" eb="3">
      <t>タ</t>
    </rPh>
    <rPh sb="4" eb="6">
      <t>ソシキ</t>
    </rPh>
    <rPh sb="6" eb="7">
      <t>カタ</t>
    </rPh>
    <rPh sb="8" eb="9">
      <t>ケイ</t>
    </rPh>
    <phoneticPr fontId="4"/>
  </si>
  <si>
    <t>頸がん</t>
    <rPh sb="0" eb="1">
      <t>ケイ</t>
    </rPh>
    <phoneticPr fontId="4"/>
  </si>
  <si>
    <t>頸がん疑い又は未確定</t>
    <rPh sb="0" eb="1">
      <t>ケイ</t>
    </rPh>
    <rPh sb="3" eb="4">
      <t>ウタガ</t>
    </rPh>
    <rPh sb="5" eb="6">
      <t>マタ</t>
    </rPh>
    <rPh sb="7" eb="10">
      <t>ミカクテイ</t>
    </rPh>
    <phoneticPr fontId="4"/>
  </si>
  <si>
    <t>体がん（疑いを含む）</t>
    <rPh sb="0" eb="1">
      <t>カラダ</t>
    </rPh>
    <rPh sb="4" eb="5">
      <t>ウタガ</t>
    </rPh>
    <rPh sb="7" eb="8">
      <t>フク</t>
    </rPh>
    <phoneticPr fontId="4"/>
  </si>
  <si>
    <t>その他</t>
    <rPh sb="2" eb="3">
      <t>タ</t>
    </rPh>
    <phoneticPr fontId="13"/>
  </si>
  <si>
    <t>前年度検診受診者</t>
    <rPh sb="0" eb="3">
      <t>ゼンネンド</t>
    </rPh>
    <rPh sb="3" eb="5">
      <t>ケンシン</t>
    </rPh>
    <rPh sb="5" eb="8">
      <t>ジュシンシャ</t>
    </rPh>
    <phoneticPr fontId="13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</si>
  <si>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13"/>
  </si>
  <si>
    <t>NILM(陰性)</t>
    <rPh sb="5" eb="7">
      <t>インセイ</t>
    </rPh>
    <phoneticPr fontId="13"/>
  </si>
  <si>
    <t>ASC-US</t>
    <phoneticPr fontId="13"/>
  </si>
  <si>
    <t>ASC-H</t>
    <phoneticPr fontId="13"/>
  </si>
  <si>
    <t>LSIL
（軽度異形成）</t>
    <rPh sb="6" eb="8">
      <t>ケイド</t>
    </rPh>
    <rPh sb="8" eb="9">
      <t>イ</t>
    </rPh>
    <rPh sb="9" eb="11">
      <t>ケイセイ</t>
    </rPh>
    <phoneticPr fontId="13"/>
  </si>
  <si>
    <t>HSIL</t>
    <phoneticPr fontId="13"/>
  </si>
  <si>
    <t>SCC
（扁平上皮がん）</t>
    <rPh sb="5" eb="7">
      <t>ヘンペイ</t>
    </rPh>
    <rPh sb="7" eb="9">
      <t>ジョウヒ</t>
    </rPh>
    <phoneticPr fontId="13"/>
  </si>
  <si>
    <t>AGC
（腺異型、腺がん疑い）</t>
    <rPh sb="5" eb="6">
      <t>セン</t>
    </rPh>
    <rPh sb="6" eb="8">
      <t>イケイ</t>
    </rPh>
    <rPh sb="9" eb="10">
      <t>セン</t>
    </rPh>
    <rPh sb="12" eb="13">
      <t>ウタガ</t>
    </rPh>
    <phoneticPr fontId="13"/>
  </si>
  <si>
    <t>AIS
（上皮内腺がん）</t>
    <rPh sb="5" eb="7">
      <t>ジョウヒ</t>
    </rPh>
    <rPh sb="7" eb="8">
      <t>ナイ</t>
    </rPh>
    <rPh sb="8" eb="9">
      <t>セン</t>
    </rPh>
    <phoneticPr fontId="13"/>
  </si>
  <si>
    <t>Adenoca
（腺がん）</t>
    <rPh sb="9" eb="10">
      <t>セン</t>
    </rPh>
    <phoneticPr fontId="13"/>
  </si>
  <si>
    <t>Other
（その他のがん）</t>
    <rPh sb="9" eb="10">
      <t>タ</t>
    </rPh>
    <phoneticPr fontId="13"/>
  </si>
  <si>
    <t>判定不能</t>
    <rPh sb="0" eb="2">
      <t>ハンテイ</t>
    </rPh>
    <rPh sb="2" eb="4">
      <t>フノウ</t>
    </rPh>
    <phoneticPr fontId="13"/>
  </si>
  <si>
    <t>がん</t>
    <phoneticPr fontId="13"/>
  </si>
  <si>
    <t>がんの疑い</t>
    <rPh sb="3" eb="4">
      <t>ウタガ</t>
    </rPh>
    <phoneticPr fontId="13"/>
  </si>
  <si>
    <t>精検不要</t>
    <rPh sb="0" eb="2">
      <t>セイケン</t>
    </rPh>
    <rPh sb="2" eb="4">
      <t>フヨウ</t>
    </rPh>
    <phoneticPr fontId="13"/>
  </si>
  <si>
    <t>要精検１</t>
    <rPh sb="0" eb="1">
      <t>ヨウ</t>
    </rPh>
    <rPh sb="1" eb="3">
      <t>セイケン</t>
    </rPh>
    <phoneticPr fontId="13"/>
  </si>
  <si>
    <t>要精検２</t>
    <rPh sb="0" eb="1">
      <t>ヨウ</t>
    </rPh>
    <rPh sb="1" eb="3">
      <t>セイケン</t>
    </rPh>
    <phoneticPr fontId="13"/>
  </si>
  <si>
    <t>LSIL</t>
    <phoneticPr fontId="13"/>
  </si>
  <si>
    <t>HSIL</t>
    <phoneticPr fontId="13"/>
  </si>
  <si>
    <t>扁平上皮がん</t>
    <rPh sb="0" eb="2">
      <t>ヘンペイ</t>
    </rPh>
    <rPh sb="2" eb="4">
      <t>ジョウヒ</t>
    </rPh>
    <phoneticPr fontId="13"/>
  </si>
  <si>
    <t>上皮内腺がん（AIS)</t>
    <rPh sb="0" eb="3">
      <t>ジョウヒナイ</t>
    </rPh>
    <rPh sb="3" eb="4">
      <t>セン</t>
    </rPh>
    <phoneticPr fontId="4"/>
  </si>
  <si>
    <t>腺がん</t>
    <rPh sb="0" eb="1">
      <t>セン</t>
    </rPh>
    <phoneticPr fontId="13"/>
  </si>
  <si>
    <t>陰 性</t>
    <rPh sb="0" eb="1">
      <t>カゲ</t>
    </rPh>
    <rPh sb="2" eb="3">
      <t>セイ</t>
    </rPh>
    <phoneticPr fontId="13"/>
  </si>
  <si>
    <t>陽 性</t>
    <rPh sb="0" eb="1">
      <t>ヨウ</t>
    </rPh>
    <rPh sb="2" eb="3">
      <t>セイ</t>
    </rPh>
    <phoneticPr fontId="13"/>
  </si>
  <si>
    <t>CIN1</t>
  </si>
  <si>
    <t>CIN2</t>
  </si>
  <si>
    <t>CIN3</t>
  </si>
  <si>
    <t>CIN3とCIN2の区別できないもの</t>
    <rPh sb="10" eb="12">
      <t>クベツ</t>
    </rPh>
    <phoneticPr fontId="4"/>
  </si>
  <si>
    <t>ⅠA期</t>
    <rPh sb="2" eb="3">
      <t>キ</t>
    </rPh>
    <phoneticPr fontId="4"/>
  </si>
  <si>
    <t>浸潤がん</t>
    <rPh sb="0" eb="2">
      <t>シンジュン</t>
    </rPh>
    <phoneticPr fontId="4"/>
  </si>
  <si>
    <t>県計</t>
    <rPh sb="0" eb="1">
      <t>ケン</t>
    </rPh>
    <rPh sb="1" eb="2">
      <t>ケイ</t>
    </rPh>
    <phoneticPr fontId="13"/>
  </si>
  <si>
    <t>市計</t>
    <rPh sb="0" eb="1">
      <t>シ</t>
    </rPh>
    <rPh sb="1" eb="2">
      <t>ケイ</t>
    </rPh>
    <phoneticPr fontId="13"/>
  </si>
  <si>
    <t>町村計</t>
    <rPh sb="0" eb="2">
      <t>チョウソン</t>
    </rPh>
    <rPh sb="2" eb="3">
      <t>ケイ</t>
    </rPh>
    <phoneticPr fontId="13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</si>
  <si>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3"/>
  </si>
  <si>
    <t>村上市</t>
    <rPh sb="0" eb="3">
      <t>ムラカミシ</t>
    </rPh>
    <phoneticPr fontId="13"/>
  </si>
  <si>
    <t>関川村</t>
    <rPh sb="0" eb="3">
      <t>セキカワムラ</t>
    </rPh>
    <phoneticPr fontId="13"/>
  </si>
  <si>
    <t>粟島浦村</t>
    <rPh sb="0" eb="4">
      <t>アワシマウラムラ</t>
    </rPh>
    <phoneticPr fontId="13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</si>
  <si>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3"/>
  </si>
  <si>
    <t>新発田市</t>
    <rPh sb="0" eb="4">
      <t>シバタシ</t>
    </rPh>
    <phoneticPr fontId="13"/>
  </si>
  <si>
    <t>阿賀野市</t>
    <rPh sb="0" eb="4">
      <t>アガノシ</t>
    </rPh>
    <phoneticPr fontId="13"/>
  </si>
  <si>
    <t>胎内市</t>
    <rPh sb="0" eb="3">
      <t>タイナイシ</t>
    </rPh>
    <phoneticPr fontId="13"/>
  </si>
  <si>
    <t>聖籠町</t>
    <rPh sb="0" eb="3">
      <t>セイロウマチ</t>
    </rPh>
    <phoneticPr fontId="13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</si>
  <si>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3"/>
  </si>
  <si>
    <t>五泉市</t>
    <rPh sb="0" eb="3">
      <t>ゴセンシ</t>
    </rPh>
    <phoneticPr fontId="13"/>
  </si>
  <si>
    <t>阿賀町</t>
    <rPh sb="0" eb="3">
      <t>アガマチ</t>
    </rPh>
    <phoneticPr fontId="13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</si>
  <si>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3"/>
  </si>
  <si>
    <t>三条市</t>
    <rPh sb="0" eb="3">
      <t>サンジョウシ</t>
    </rPh>
    <phoneticPr fontId="13"/>
  </si>
  <si>
    <t>燕市</t>
    <rPh sb="0" eb="2">
      <t>ツバメシ</t>
    </rPh>
    <phoneticPr fontId="13"/>
  </si>
  <si>
    <t>加茂市</t>
    <rPh sb="0" eb="3">
      <t>カモシ</t>
    </rPh>
    <phoneticPr fontId="13"/>
  </si>
  <si>
    <t>田上町</t>
    <rPh sb="0" eb="3">
      <t>タガミマチ</t>
    </rPh>
    <phoneticPr fontId="13"/>
  </si>
  <si>
    <t>弥彦村</t>
    <rPh sb="0" eb="3">
      <t>ヤヒコムラ</t>
    </rPh>
    <phoneticPr fontId="13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</si>
  <si>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3"/>
  </si>
  <si>
    <t>長岡市</t>
    <rPh sb="0" eb="3">
      <t>ナガオカシ</t>
    </rPh>
    <phoneticPr fontId="13"/>
  </si>
  <si>
    <t>見附市</t>
    <rPh sb="0" eb="3">
      <t>ミツケシ</t>
    </rPh>
    <phoneticPr fontId="13"/>
  </si>
  <si>
    <t>出雲崎町</t>
    <rPh sb="0" eb="4">
      <t>イズモザキマチ</t>
    </rPh>
    <phoneticPr fontId="13"/>
  </si>
  <si>
    <t>-</t>
    <phoneticPr fontId="13"/>
  </si>
  <si>
    <t>小千谷市</t>
    <rPh sb="0" eb="2">
      <t>コセン</t>
    </rPh>
    <rPh sb="2" eb="4">
      <t>タニシ</t>
    </rPh>
    <phoneticPr fontId="13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</si>
  <si>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3"/>
  </si>
  <si>
    <t>魚沼市</t>
    <rPh sb="0" eb="3">
      <t>ウオヌマシ</t>
    </rPh>
    <phoneticPr fontId="13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</si>
  <si>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3"/>
  </si>
  <si>
    <t>南魚沼市</t>
    <rPh sb="0" eb="4">
      <t>ミナミウオヌマシ</t>
    </rPh>
    <phoneticPr fontId="13"/>
  </si>
  <si>
    <t>湯沢町</t>
    <rPh sb="0" eb="3">
      <t>ユザワマチ</t>
    </rPh>
    <phoneticPr fontId="13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</si>
  <si>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3"/>
  </si>
  <si>
    <t>十日町市</t>
    <rPh sb="0" eb="4">
      <t>トオカマチシ</t>
    </rPh>
    <phoneticPr fontId="13"/>
  </si>
  <si>
    <t>津南町</t>
    <rPh sb="0" eb="3">
      <t>ツナンマチ</t>
    </rPh>
    <phoneticPr fontId="13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</si>
  <si>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3"/>
  </si>
  <si>
    <t>柏崎市</t>
    <rPh sb="0" eb="3">
      <t>カシワザキシ</t>
    </rPh>
    <phoneticPr fontId="13"/>
  </si>
  <si>
    <t>刈羽村</t>
    <rPh sb="0" eb="2">
      <t>カリワ</t>
    </rPh>
    <rPh sb="2" eb="3">
      <t>ムラ</t>
    </rPh>
    <phoneticPr fontId="13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</si>
  <si>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3"/>
  </si>
  <si>
    <t>上越市</t>
    <rPh sb="0" eb="3">
      <t>ジョウエツシ</t>
    </rPh>
    <phoneticPr fontId="13"/>
  </si>
  <si>
    <t>妙高市</t>
    <rPh sb="0" eb="3">
      <t>ミョウコウシ</t>
    </rPh>
    <phoneticPr fontId="13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</si>
  <si>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3"/>
  </si>
  <si>
    <t>糸魚川市</t>
    <rPh sb="0" eb="4">
      <t>イトイガワシ</t>
    </rPh>
    <phoneticPr fontId="13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</si>
  <si>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3"/>
  </si>
  <si>
    <t>佐渡市</t>
    <rPh sb="0" eb="3">
      <t>サドシ</t>
    </rPh>
    <phoneticPr fontId="13"/>
  </si>
  <si>
    <t>新潟市</t>
    <rPh sb="0" eb="3">
      <t>ニイガタシ</t>
    </rPh>
    <phoneticPr fontId="13"/>
  </si>
  <si>
    <t>平成30年度　子宮がん検診（子宮頸部）結果報告（年齢階級別集計表）1/3　</t>
    <rPh sb="24" eb="26">
      <t>ネンレイ</t>
    </rPh>
    <rPh sb="26" eb="28">
      <t>カイキュウ</t>
    </rPh>
    <rPh sb="28" eb="29">
      <t>ベツ</t>
    </rPh>
    <rPh sb="29" eb="32">
      <t>シュウケイヒョウ</t>
    </rPh>
    <phoneticPr fontId="13"/>
  </si>
  <si>
    <t>初 診</t>
    <phoneticPr fontId="13"/>
  </si>
  <si>
    <t>（平成31年3月末日現在）</t>
    <phoneticPr fontId="4"/>
  </si>
  <si>
    <t>区    分</t>
    <phoneticPr fontId="13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</si>
  <si>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</si>
  <si>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</si>
  <si>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4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</si>
  <si>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13"/>
  </si>
  <si>
    <t>要精検率</t>
    <phoneticPr fontId="13"/>
  </si>
  <si>
    <t>精検受診率</t>
    <phoneticPr fontId="13"/>
  </si>
  <si>
    <t>CIN3率</t>
    <rPh sb="4" eb="5">
      <t>リツ</t>
    </rPh>
    <phoneticPr fontId="13"/>
  </si>
  <si>
    <t>がん発見率</t>
    <phoneticPr fontId="13"/>
  </si>
  <si>
    <t>陽性反応適中度</t>
    <rPh sb="4" eb="6">
      <t>テキチュウ</t>
    </rPh>
    <phoneticPr fontId="13"/>
  </si>
  <si>
    <t>扁平上皮系</t>
    <rPh sb="0" eb="2">
      <t>ヘンペイ</t>
    </rPh>
    <rPh sb="2" eb="4">
      <t>ジョウヒ</t>
    </rPh>
    <rPh sb="4" eb="5">
      <t>ケイ</t>
    </rPh>
    <phoneticPr fontId="4"/>
  </si>
  <si>
    <t>腺細胞系</t>
    <rPh sb="0" eb="1">
      <t>セン</t>
    </rPh>
    <rPh sb="1" eb="3">
      <t>サイボウ</t>
    </rPh>
    <rPh sb="3" eb="4">
      <t>ケイ</t>
    </rPh>
    <phoneticPr fontId="4"/>
  </si>
  <si>
    <t>その他</t>
    <rPh sb="2" eb="3">
      <t>タ</t>
    </rPh>
    <phoneticPr fontId="4"/>
  </si>
  <si>
    <t>ASC-US</t>
    <phoneticPr fontId="13"/>
  </si>
  <si>
    <t>がん</t>
    <phoneticPr fontId="13"/>
  </si>
  <si>
    <t>LSIL</t>
    <phoneticPr fontId="4"/>
  </si>
  <si>
    <t>HSIL</t>
    <phoneticPr fontId="4"/>
  </si>
  <si>
    <t>扁平上皮がん</t>
    <phoneticPr fontId="4"/>
  </si>
  <si>
    <t>腺がん</t>
    <rPh sb="0" eb="1">
      <t>セン</t>
    </rPh>
    <phoneticPr fontId="4"/>
  </si>
  <si>
    <t>CIN3</t>
    <phoneticPr fontId="4"/>
  </si>
  <si>
    <t xml:space="preserve"> 20歳未満</t>
    <phoneticPr fontId="13"/>
  </si>
  <si>
    <t xml:space="preserve"> 20歳－24歳</t>
    <phoneticPr fontId="13"/>
  </si>
  <si>
    <t xml:space="preserve"> 25歳－29歳</t>
    <phoneticPr fontId="13"/>
  </si>
  <si>
    <t xml:space="preserve"> 30歳－34歳</t>
    <phoneticPr fontId="13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</si>
  <si>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</si>
  <si>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</si>
  <si>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</si>
  <si>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</si>
  <si>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</si>
  <si>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</si>
  <si>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</si>
  <si>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</si>
  <si>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</si>
  <si>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</si>
  <si>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>20歳以上計</t>
    <rPh sb="2" eb="3">
      <t>サイ</t>
    </rPh>
    <rPh sb="3" eb="5">
      <t>イジョウ</t>
    </rPh>
    <phoneticPr fontId="13"/>
  </si>
  <si>
    <t>平成30年度　子宮がん検診（子宮頸部）結果報告（年齢階級別集計表）2/3　</t>
    <rPh sb="24" eb="26">
      <t>ネンレイ</t>
    </rPh>
    <rPh sb="26" eb="28">
      <t>カイキュウ</t>
    </rPh>
    <rPh sb="28" eb="29">
      <t>ベツ</t>
    </rPh>
    <rPh sb="29" eb="32">
      <t>シュウケイヒョウ</t>
    </rPh>
    <phoneticPr fontId="13"/>
  </si>
  <si>
    <t>再　診</t>
    <rPh sb="0" eb="1">
      <t>サイ</t>
    </rPh>
    <rPh sb="2" eb="3">
      <t>ミ</t>
    </rPh>
    <phoneticPr fontId="4"/>
  </si>
  <si>
    <t>指導区</t>
    <rPh sb="0" eb="2">
      <t>シドウ</t>
    </rPh>
    <rPh sb="2" eb="3">
      <t>ク</t>
    </rPh>
    <phoneticPr fontId="13"/>
  </si>
  <si>
    <t>要精検率</t>
    <phoneticPr fontId="13"/>
  </si>
  <si>
    <t>精検受診率</t>
    <phoneticPr fontId="13"/>
  </si>
  <si>
    <t>がん発見率</t>
    <phoneticPr fontId="13"/>
  </si>
  <si>
    <t>ASC-US</t>
    <phoneticPr fontId="13"/>
  </si>
  <si>
    <t>HSIL</t>
    <phoneticPr fontId="13"/>
  </si>
  <si>
    <t>LSIL</t>
    <phoneticPr fontId="4"/>
  </si>
  <si>
    <t>HSIL</t>
    <phoneticPr fontId="4"/>
  </si>
  <si>
    <t>扁平上皮がん</t>
    <phoneticPr fontId="4"/>
  </si>
  <si>
    <t>CIN3</t>
    <phoneticPr fontId="4"/>
  </si>
  <si>
    <t xml:space="preserve"> 20歳未満</t>
    <phoneticPr fontId="13"/>
  </si>
  <si>
    <t xml:space="preserve"> 25歳－29歳</t>
    <phoneticPr fontId="13"/>
  </si>
  <si>
    <t xml:space="preserve"> 30歳－34歳</t>
    <phoneticPr fontId="13"/>
  </si>
  <si>
    <t>平成30年度　子宮がん検診（子宮頸部）結果報告（年齢階級別集計表）3/3　</t>
    <rPh sb="24" eb="26">
      <t>ネンレイ</t>
    </rPh>
    <rPh sb="26" eb="28">
      <t>カイキュウ</t>
    </rPh>
    <rPh sb="28" eb="29">
      <t>ベツ</t>
    </rPh>
    <rPh sb="29" eb="32">
      <t>シュウケイヒョウ</t>
    </rPh>
    <phoneticPr fontId="13"/>
  </si>
  <si>
    <t>初診・再診合計</t>
    <rPh sb="0" eb="2">
      <t>ショシン</t>
    </rPh>
    <rPh sb="3" eb="5">
      <t>サイシン</t>
    </rPh>
    <rPh sb="5" eb="7">
      <t>ゴウケイ</t>
    </rPh>
    <phoneticPr fontId="4"/>
  </si>
  <si>
    <t>精検受診率</t>
    <phoneticPr fontId="13"/>
  </si>
  <si>
    <t>ASC-US</t>
    <phoneticPr fontId="13"/>
  </si>
  <si>
    <t>ASC-H</t>
    <phoneticPr fontId="13"/>
  </si>
  <si>
    <t>HSIL</t>
    <phoneticPr fontId="13"/>
  </si>
  <si>
    <t>がん</t>
    <phoneticPr fontId="13"/>
  </si>
  <si>
    <t>LSIL</t>
    <phoneticPr fontId="4"/>
  </si>
  <si>
    <t>HSIL</t>
    <phoneticPr fontId="4"/>
  </si>
  <si>
    <t>CIN3</t>
    <phoneticPr fontId="4"/>
  </si>
  <si>
    <t xml:space="preserve"> 20歳－24歳</t>
    <phoneticPr fontId="13"/>
  </si>
  <si>
    <t xml:space="preserve"> 25歳－29歳</t>
    <phoneticPr fontId="13"/>
  </si>
  <si>
    <t xml:space="preserve"> 30歳－34歳</t>
    <rPh sb="3" eb="4">
      <t>サイ</t>
    </rPh>
    <rPh sb="7" eb="8">
      <t>サイ</t>
    </rPh>
    <phoneticPr fontId="13"/>
  </si>
  <si>
    <t>20～69歳</t>
    <rPh sb="5" eb="6">
      <t>サイ</t>
    </rPh>
    <phoneticPr fontId="4"/>
  </si>
  <si>
    <t>（再掲）</t>
    <rPh sb="1" eb="3">
      <t>サイケイ</t>
    </rPh>
    <phoneticPr fontId="4"/>
  </si>
  <si>
    <t>平成30年度　子宮がん検診結果報告書（子宮頸部）検診方法別　　</t>
    <rPh sb="24" eb="26">
      <t>ケンシン</t>
    </rPh>
    <rPh sb="26" eb="28">
      <t>ホウホウ</t>
    </rPh>
    <rPh sb="28" eb="29">
      <t>ベツ</t>
    </rPh>
    <phoneticPr fontId="4"/>
  </si>
  <si>
    <t>検診車</t>
    <phoneticPr fontId="4"/>
  </si>
  <si>
    <t>(平成31年3月末日現在)</t>
    <phoneticPr fontId="4"/>
  </si>
  <si>
    <t xml:space="preserve"> 区    分</t>
    <phoneticPr fontId="13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</si>
  <si>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</si>
  <si>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</si>
  <si>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4"/>
  </si>
  <si>
    <t>診　断　名</t>
    <rPh sb="0" eb="1">
      <t>ミ</t>
    </rPh>
    <rPh sb="2" eb="3">
      <t>ダン</t>
    </rPh>
    <rPh sb="4" eb="5">
      <t>メイ</t>
    </rPh>
    <phoneticPr fontId="4"/>
  </si>
  <si>
    <t>HPV検査結果</t>
    <rPh sb="3" eb="5">
      <t>ケンサ</t>
    </rPh>
    <rPh sb="5" eb="7">
      <t>ケッカ</t>
    </rPh>
    <phoneticPr fontId="13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</si>
  <si>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4"/>
  </si>
  <si>
    <t>コルポ診実施件数</t>
    <rPh sb="3" eb="4">
      <t>チン</t>
    </rPh>
    <rPh sb="4" eb="6">
      <t>ジッシ</t>
    </rPh>
    <rPh sb="6" eb="8">
      <t>ケンスウ</t>
    </rPh>
    <phoneticPr fontId="4"/>
  </si>
  <si>
    <t>組織診実施件数</t>
    <rPh sb="0" eb="3">
      <t>ソシキシン</t>
    </rPh>
    <rPh sb="3" eb="5">
      <t>ジッシ</t>
    </rPh>
    <rPh sb="5" eb="7">
      <t>ケンスウ</t>
    </rPh>
    <phoneticPr fontId="4"/>
  </si>
  <si>
    <t>異常なし</t>
    <rPh sb="0" eb="2">
      <t>イジョウ</t>
    </rPh>
    <phoneticPr fontId="4"/>
  </si>
  <si>
    <t>陰性</t>
    <rPh sb="0" eb="2">
      <t>インセイ</t>
    </rPh>
    <phoneticPr fontId="4"/>
  </si>
  <si>
    <t>陽性</t>
    <rPh sb="0" eb="2">
      <t>ヨウセイ</t>
    </rPh>
    <phoneticPr fontId="4"/>
  </si>
  <si>
    <t>LSIL</t>
    <phoneticPr fontId="13"/>
  </si>
  <si>
    <t xml:space="preserve">  20歳未満</t>
    <rPh sb="5" eb="7">
      <t>ミマン</t>
    </rPh>
    <phoneticPr fontId="4"/>
  </si>
  <si>
    <t>-</t>
    <phoneticPr fontId="13"/>
  </si>
  <si>
    <t xml:space="preserve">  初  診</t>
  </si>
  <si>
    <t xml:space="preserve">  再  診</t>
  </si>
  <si>
    <t>施設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</si>
</sst>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#,##0;\-#,##0;\-"/>
    <numFmt numFmtId="178" formatCode="_ * #,##0.0_ ;_ * \-#,##0.0_ ;_ * &quot;-&quot;??_ ;_ @_ "/>
    <numFmt numFmtId="179" formatCode="#,##0.0_ ;[Red]\-#,##0.0\ "/>
  </numFmts>
  <fonts count="29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40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FixedSys"/>
      <charset val="128"/>
    </font>
    <font>
      <sz val="18"/>
      <name val="FixedSys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6"/>
      <name val="ＭＳ 明朝"/>
      <family val="1"/>
      <charset val="128"/>
    </font>
    <font>
      <sz val="6.75"/>
      <name val="FixedSys"/>
      <charset val="128"/>
    </font>
    <font>
      <sz val="24"/>
      <name val="ＭＳ 明朝"/>
      <family val="1"/>
      <charset val="128"/>
    </font>
    <font>
      <sz val="24"/>
      <name val="ＭＳ ゴシック"/>
      <family val="3"/>
      <charset val="128"/>
    </font>
    <font>
      <sz val="26"/>
      <name val="ＭＳ ゴシック"/>
      <family val="3"/>
      <charset val="128"/>
    </font>
    <font>
      <sz val="20"/>
      <name val="FixedSys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2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4"/>
      <name val="FixedSys"/>
      <charset val="128"/>
    </font>
    <font>
      <sz val="12"/>
      <name val="ＭＳ Ｐゴシック"/>
      <family val="3"/>
      <charset val="128"/>
    </font>
    <font>
      <b/>
      <sz val="36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57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176" fontId="5" fillId="0" borderId="0" xfId="1" applyNumberFormat="1" applyFont="1" applyFill="1" applyProtection="1"/>
    <xf numFmtId="38" fontId="6" fillId="0" borderId="0" xfId="1" applyFont="1" applyFill="1" applyProtection="1"/>
    <xf numFmtId="0" fontId="7" fillId="0" borderId="0" xfId="0" applyFont="1" applyFill="1" applyBorder="1"/>
    <xf numFmtId="0" fontId="8" fillId="0" borderId="0" xfId="0" applyFont="1" applyFill="1"/>
    <xf numFmtId="38" fontId="9" fillId="0" borderId="0" xfId="1" applyFont="1" applyFill="1" applyProtection="1"/>
    <xf numFmtId="38" fontId="10" fillId="0" borderId="0" xfId="1" applyFont="1" applyFill="1" applyProtection="1"/>
    <xf numFmtId="38" fontId="11" fillId="0" borderId="0" xfId="1" applyFont="1" applyFill="1" applyProtection="1"/>
    <xf numFmtId="38" fontId="10" fillId="0" borderId="0" xfId="1" applyFont="1" applyFill="1" applyAlignment="1" applyProtection="1">
      <protection locked="0"/>
    </xf>
    <xf numFmtId="176" fontId="10" fillId="0" borderId="0" xfId="1" applyNumberFormat="1" applyFont="1" applyFill="1" applyAlignment="1" applyProtection="1">
      <protection locked="0"/>
    </xf>
    <xf numFmtId="0" fontId="8" fillId="0" borderId="0" xfId="0" applyFont="1" applyFill="1" applyBorder="1"/>
    <xf numFmtId="38" fontId="12" fillId="0" borderId="1" xfId="1" applyFont="1" applyFill="1" applyBorder="1" applyAlignment="1" applyProtection="1">
      <alignment horizontal="left"/>
    </xf>
    <xf numFmtId="38" fontId="10" fillId="0" borderId="0" xfId="1" applyFont="1" applyFill="1" applyBorder="1" applyProtection="1"/>
    <xf numFmtId="0" fontId="8" fillId="0" borderId="1" xfId="0" applyFont="1" applyFill="1" applyBorder="1" applyAlignment="1" applyProtection="1">
      <protection locked="0"/>
    </xf>
    <xf numFmtId="176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176" fontId="14" fillId="0" borderId="0" xfId="1" applyNumberFormat="1" applyFont="1" applyFill="1" applyBorder="1" applyAlignment="1" applyProtection="1">
      <alignment horizontal="right"/>
      <protection locked="0"/>
    </xf>
    <xf numFmtId="38" fontId="15" fillId="0" borderId="2" xfId="1" applyFont="1" applyFill="1" applyBorder="1" applyAlignment="1" applyProtection="1">
      <alignment horizontal="center" vertical="center"/>
    </xf>
    <xf numFmtId="38" fontId="15" fillId="0" borderId="3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/>
    </xf>
    <xf numFmtId="38" fontId="15" fillId="0" borderId="5" xfId="1" applyFont="1" applyFill="1" applyBorder="1" applyAlignment="1" applyProtection="1">
      <alignment horizontal="center" vertical="center" textRotation="255" wrapText="1"/>
    </xf>
    <xf numFmtId="38" fontId="15" fillId="0" borderId="5" xfId="1" applyFont="1" applyFill="1" applyBorder="1" applyAlignment="1" applyProtection="1">
      <alignment horizontal="center" vertical="center" textRotation="255"/>
    </xf>
    <xf numFmtId="38" fontId="15" fillId="0" borderId="6" xfId="1" applyFont="1" applyFill="1" applyBorder="1" applyAlignment="1" applyProtection="1">
      <alignment horizontal="center" vertical="center"/>
    </xf>
    <xf numFmtId="38" fontId="15" fillId="0" borderId="7" xfId="1" applyFont="1" applyFill="1" applyBorder="1" applyAlignment="1" applyProtection="1">
      <alignment horizontal="center" vertical="center"/>
    </xf>
    <xf numFmtId="38" fontId="15" fillId="0" borderId="8" xfId="1" applyFont="1" applyFill="1" applyBorder="1" applyAlignment="1" applyProtection="1">
      <alignment horizontal="center" vertical="center"/>
    </xf>
    <xf numFmtId="38" fontId="15" fillId="0" borderId="2" xfId="1" applyFont="1" applyFill="1" applyBorder="1" applyAlignment="1" applyProtection="1">
      <alignment horizontal="center" vertical="center" shrinkToFit="1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3" xfId="1" applyFont="1" applyFill="1" applyBorder="1" applyAlignment="1" applyProtection="1">
      <alignment horizontal="center" vertical="center" shrinkToFit="1"/>
    </xf>
    <xf numFmtId="176" fontId="15" fillId="0" borderId="5" xfId="1" applyNumberFormat="1" applyFont="1" applyFill="1" applyBorder="1" applyAlignment="1" applyProtection="1">
      <alignment horizontal="center" vertical="center" textRotation="255"/>
    </xf>
    <xf numFmtId="0" fontId="15" fillId="0" borderId="8" xfId="0" applyFont="1" applyFill="1" applyBorder="1" applyAlignment="1">
      <alignment horizontal="center" vertical="center"/>
    </xf>
    <xf numFmtId="38" fontId="15" fillId="0" borderId="9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/>
    </xf>
    <xf numFmtId="38" fontId="15" fillId="0" borderId="10" xfId="1" applyFont="1" applyFill="1" applyBorder="1" applyAlignment="1" applyProtection="1">
      <alignment horizontal="center" vertical="center"/>
    </xf>
    <xf numFmtId="38" fontId="15" fillId="0" borderId="11" xfId="1" applyFont="1" applyFill="1" applyBorder="1" applyAlignment="1" applyProtection="1">
      <alignment horizontal="center" vertical="center" textRotation="255" wrapText="1"/>
    </xf>
    <xf numFmtId="38" fontId="15" fillId="0" borderId="11" xfId="1" applyFont="1" applyFill="1" applyBorder="1" applyAlignment="1" applyProtection="1">
      <alignment horizontal="center" vertical="center" textRotation="255"/>
    </xf>
    <xf numFmtId="38" fontId="15" fillId="0" borderId="5" xfId="1" applyFont="1" applyFill="1" applyBorder="1" applyAlignment="1" applyProtection="1">
      <alignment horizontal="center" vertical="center" textRotation="255" shrinkToFit="1"/>
    </xf>
    <xf numFmtId="38" fontId="15" fillId="0" borderId="6" xfId="1" applyFont="1" applyFill="1" applyBorder="1" applyAlignment="1" applyProtection="1">
      <alignment horizontal="center" vertical="center" shrinkToFit="1"/>
    </xf>
    <xf numFmtId="38" fontId="15" fillId="0" borderId="7" xfId="1" applyFont="1" applyFill="1" applyBorder="1" applyAlignment="1" applyProtection="1">
      <alignment horizontal="center" vertical="center" shrinkToFit="1"/>
    </xf>
    <xf numFmtId="38" fontId="15" fillId="0" borderId="8" xfId="1" applyFont="1" applyFill="1" applyBorder="1" applyAlignment="1" applyProtection="1">
      <alignment horizontal="center" vertical="center" shrinkToFit="1"/>
    </xf>
    <xf numFmtId="38" fontId="15" fillId="0" borderId="12" xfId="1" applyFont="1" applyFill="1" applyBorder="1" applyAlignment="1" applyProtection="1">
      <alignment horizontal="center" vertical="center" shrinkToFit="1"/>
    </xf>
    <xf numFmtId="38" fontId="15" fillId="0" borderId="13" xfId="1" applyFont="1" applyFill="1" applyBorder="1" applyAlignment="1" applyProtection="1">
      <alignment horizontal="center" vertical="center" shrinkToFit="1"/>
    </xf>
    <xf numFmtId="38" fontId="15" fillId="0" borderId="1" xfId="1" applyFont="1" applyFill="1" applyBorder="1" applyAlignment="1" applyProtection="1">
      <alignment horizontal="center" vertical="center" shrinkToFit="1"/>
    </xf>
    <xf numFmtId="38" fontId="15" fillId="0" borderId="2" xfId="1" applyFont="1" applyFill="1" applyBorder="1" applyAlignment="1" applyProtection="1">
      <alignment horizontal="center" vertical="center" wrapText="1" shrinkToFit="1"/>
    </xf>
    <xf numFmtId="38" fontId="15" fillId="0" borderId="4" xfId="1" applyFont="1" applyFill="1" applyBorder="1" applyAlignment="1" applyProtection="1">
      <alignment horizontal="center" vertical="center" wrapText="1" shrinkToFit="1"/>
    </xf>
    <xf numFmtId="176" fontId="15" fillId="0" borderId="11" xfId="1" applyNumberFormat="1" applyFont="1" applyFill="1" applyBorder="1" applyAlignment="1" applyProtection="1">
      <alignment horizontal="center" vertical="center" textRotation="255"/>
    </xf>
    <xf numFmtId="38" fontId="15" fillId="0" borderId="14" xfId="1" applyFont="1" applyFill="1" applyBorder="1" applyAlignment="1" applyProtection="1">
      <alignment horizontal="center" vertical="center" textRotation="255"/>
    </xf>
    <xf numFmtId="38" fontId="15" fillId="0" borderId="11" xfId="1" applyFont="1" applyFill="1" applyBorder="1" applyAlignment="1" applyProtection="1">
      <alignment horizontal="center" vertical="center" textRotation="255" shrinkToFit="1"/>
    </xf>
    <xf numFmtId="38" fontId="15" fillId="0" borderId="5" xfId="1" applyFont="1" applyFill="1" applyBorder="1" applyAlignment="1" applyProtection="1">
      <alignment horizontal="center" vertical="top" textRotation="255" wrapText="1" shrinkToFit="1"/>
    </xf>
    <xf numFmtId="38" fontId="15" fillId="0" borderId="5" xfId="1" applyFont="1" applyFill="1" applyBorder="1" applyAlignment="1" applyProtection="1">
      <alignment horizontal="center" vertical="top" textRotation="255" shrinkToFit="1"/>
    </xf>
    <xf numFmtId="38" fontId="15" fillId="0" borderId="12" xfId="1" applyFont="1" applyFill="1" applyBorder="1" applyAlignment="1" applyProtection="1">
      <alignment horizontal="center" vertical="center" wrapText="1" shrinkToFit="1"/>
    </xf>
    <xf numFmtId="38" fontId="15" fillId="0" borderId="13" xfId="1" applyFont="1" applyFill="1" applyBorder="1" applyAlignment="1" applyProtection="1">
      <alignment horizontal="center" vertical="center" wrapText="1" shrinkToFit="1"/>
    </xf>
    <xf numFmtId="38" fontId="15" fillId="0" borderId="6" xfId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center" vertical="center" textRotation="255"/>
    </xf>
    <xf numFmtId="38" fontId="15" fillId="0" borderId="11" xfId="1" applyFont="1" applyFill="1" applyBorder="1" applyAlignment="1" applyProtection="1">
      <alignment horizontal="center" vertical="top" textRotation="255" wrapText="1" shrinkToFit="1"/>
    </xf>
    <xf numFmtId="38" fontId="15" fillId="0" borderId="11" xfId="1" applyFont="1" applyFill="1" applyBorder="1" applyAlignment="1" applyProtection="1">
      <alignment horizontal="center" vertical="top" textRotation="255" shrinkToFit="1"/>
    </xf>
    <xf numFmtId="38" fontId="15" fillId="0" borderId="15" xfId="1" applyFont="1" applyFill="1" applyBorder="1" applyAlignment="1" applyProtection="1">
      <alignment horizontal="center" vertical="center" textRotation="255"/>
    </xf>
    <xf numFmtId="38" fontId="15" fillId="0" borderId="15" xfId="1" applyFont="1" applyFill="1" applyBorder="1" applyAlignment="1" applyProtection="1">
      <alignment horizontal="center" vertical="center" textRotation="255" wrapText="1"/>
    </xf>
    <xf numFmtId="0" fontId="15" fillId="0" borderId="5" xfId="0" applyFont="1" applyFill="1" applyBorder="1" applyAlignment="1">
      <alignment horizontal="center" vertical="center" textRotation="255"/>
    </xf>
    <xf numFmtId="176" fontId="15" fillId="0" borderId="15" xfId="1" applyNumberFormat="1" applyFont="1" applyFill="1" applyBorder="1" applyAlignment="1" applyProtection="1">
      <alignment horizontal="center" vertical="center" textRotation="255"/>
    </xf>
    <xf numFmtId="38" fontId="15" fillId="0" borderId="16" xfId="1" applyFont="1" applyFill="1" applyBorder="1" applyAlignment="1" applyProtection="1">
      <alignment horizontal="center"/>
    </xf>
    <xf numFmtId="38" fontId="15" fillId="0" borderId="17" xfId="1" applyFont="1" applyFill="1" applyBorder="1" applyAlignment="1" applyProtection="1">
      <alignment horizontal="center"/>
    </xf>
    <xf numFmtId="41" fontId="16" fillId="0" borderId="17" xfId="1" applyNumberFormat="1" applyFont="1" applyFill="1" applyBorder="1" applyAlignment="1" applyProtection="1">
      <alignment horizontal="right"/>
    </xf>
    <xf numFmtId="41" fontId="16" fillId="0" borderId="17" xfId="1" applyNumberFormat="1" applyFont="1" applyFill="1" applyBorder="1" applyAlignment="1" applyProtection="1">
      <alignment horizontal="center"/>
    </xf>
    <xf numFmtId="176" fontId="16" fillId="0" borderId="17" xfId="1" applyNumberFormat="1" applyFont="1" applyFill="1" applyBorder="1" applyAlignment="1" applyProtection="1">
      <alignment horizontal="right"/>
    </xf>
    <xf numFmtId="177" fontId="16" fillId="0" borderId="17" xfId="1" applyNumberFormat="1" applyFont="1" applyFill="1" applyBorder="1" applyAlignment="1" applyProtection="1">
      <alignment horizontal="right"/>
    </xf>
    <xf numFmtId="178" fontId="16" fillId="0" borderId="17" xfId="1" applyNumberFormat="1" applyFont="1" applyFill="1" applyBorder="1" applyAlignment="1" applyProtection="1">
      <alignment horizontal="right"/>
    </xf>
    <xf numFmtId="178" fontId="16" fillId="0" borderId="18" xfId="1" applyNumberFormat="1" applyFont="1" applyFill="1" applyBorder="1" applyAlignment="1" applyProtection="1">
      <alignment horizontal="right"/>
    </xf>
    <xf numFmtId="38" fontId="15" fillId="0" borderId="9" xfId="1" applyFont="1" applyFill="1" applyBorder="1" applyAlignment="1" applyProtection="1">
      <alignment horizontal="center"/>
    </xf>
    <xf numFmtId="38" fontId="15" fillId="0" borderId="0" xfId="1" applyFont="1" applyFill="1" applyBorder="1" applyAlignment="1" applyProtection="1">
      <alignment horizontal="center"/>
    </xf>
    <xf numFmtId="41" fontId="16" fillId="0" borderId="0" xfId="1" applyNumberFormat="1" applyFont="1" applyFill="1" applyBorder="1" applyAlignment="1" applyProtection="1">
      <alignment horizontal="right"/>
    </xf>
    <xf numFmtId="41" fontId="16" fillId="0" borderId="0" xfId="1" applyNumberFormat="1" applyFont="1" applyFill="1" applyBorder="1" applyAlignment="1" applyProtection="1">
      <alignment horizontal="center"/>
    </xf>
    <xf numFmtId="176" fontId="16" fillId="0" borderId="0" xfId="1" applyNumberFormat="1" applyFont="1" applyFill="1" applyBorder="1" applyAlignment="1" applyProtection="1">
      <alignment horizontal="right"/>
    </xf>
    <xf numFmtId="178" fontId="16" fillId="0" borderId="0" xfId="1" applyNumberFormat="1" applyFont="1" applyFill="1" applyBorder="1" applyAlignment="1" applyProtection="1">
      <alignment horizontal="right"/>
    </xf>
    <xf numFmtId="178" fontId="16" fillId="0" borderId="10" xfId="1" applyNumberFormat="1" applyFont="1" applyFill="1" applyBorder="1" applyAlignment="1" applyProtection="1">
      <alignment horizontal="right"/>
    </xf>
    <xf numFmtId="177" fontId="16" fillId="0" borderId="0" xfId="1" applyNumberFormat="1" applyFont="1" applyFill="1" applyBorder="1" applyAlignment="1" applyProtection="1">
      <alignment horizontal="right"/>
    </xf>
    <xf numFmtId="177" fontId="16" fillId="0" borderId="17" xfId="1" applyNumberFormat="1" applyFont="1" applyFill="1" applyBorder="1" applyAlignment="1" applyProtection="1"/>
    <xf numFmtId="177" fontId="16" fillId="0" borderId="0" xfId="1" applyNumberFormat="1" applyFont="1" applyFill="1" applyBorder="1" applyAlignment="1" applyProtection="1"/>
    <xf numFmtId="41" fontId="16" fillId="0" borderId="0" xfId="1" applyNumberFormat="1" applyFont="1" applyFill="1" applyBorder="1" applyAlignment="1" applyProtection="1"/>
    <xf numFmtId="43" fontId="16" fillId="0" borderId="17" xfId="1" applyNumberFormat="1" applyFont="1" applyFill="1" applyBorder="1" applyAlignment="1" applyProtection="1">
      <alignment horizontal="right"/>
    </xf>
    <xf numFmtId="43" fontId="16" fillId="0" borderId="0" xfId="1" applyNumberFormat="1" applyFont="1" applyFill="1" applyBorder="1" applyAlignment="1" applyProtection="1">
      <alignment horizontal="right"/>
    </xf>
    <xf numFmtId="38" fontId="15" fillId="0" borderId="19" xfId="1" applyFont="1" applyFill="1" applyBorder="1" applyAlignment="1" applyProtection="1">
      <alignment horizontal="center"/>
    </xf>
    <xf numFmtId="38" fontId="15" fillId="0" borderId="20" xfId="1" applyFont="1" applyFill="1" applyBorder="1" applyAlignment="1" applyProtection="1">
      <alignment horizontal="center"/>
    </xf>
    <xf numFmtId="41" fontId="16" fillId="0" borderId="20" xfId="1" applyNumberFormat="1" applyFont="1" applyFill="1" applyBorder="1" applyAlignment="1" applyProtection="1">
      <alignment horizontal="right"/>
    </xf>
    <xf numFmtId="176" fontId="16" fillId="0" borderId="20" xfId="1" applyNumberFormat="1" applyFont="1" applyFill="1" applyBorder="1" applyAlignment="1" applyProtection="1">
      <alignment horizontal="right"/>
    </xf>
    <xf numFmtId="177" fontId="16" fillId="0" borderId="20" xfId="1" applyNumberFormat="1" applyFont="1" applyFill="1" applyBorder="1" applyAlignment="1" applyProtection="1">
      <alignment horizontal="right"/>
    </xf>
    <xf numFmtId="178" fontId="16" fillId="0" borderId="20" xfId="1" applyNumberFormat="1" applyFont="1" applyFill="1" applyBorder="1" applyAlignment="1" applyProtection="1">
      <alignment horizontal="right"/>
    </xf>
    <xf numFmtId="178" fontId="16" fillId="0" borderId="21" xfId="1" applyNumberFormat="1" applyFont="1" applyFill="1" applyBorder="1" applyAlignment="1" applyProtection="1">
      <alignment horizontal="right"/>
    </xf>
    <xf numFmtId="0" fontId="7" fillId="0" borderId="22" xfId="0" applyFont="1" applyFill="1" applyBorder="1"/>
    <xf numFmtId="0" fontId="17" fillId="0" borderId="22" xfId="0" applyFont="1" applyFill="1" applyBorder="1"/>
    <xf numFmtId="176" fontId="17" fillId="0" borderId="22" xfId="0" applyNumberFormat="1" applyFont="1" applyFill="1" applyBorder="1"/>
    <xf numFmtId="0" fontId="18" fillId="0" borderId="22" xfId="0" applyFont="1" applyFill="1" applyBorder="1"/>
    <xf numFmtId="0" fontId="0" fillId="0" borderId="22" xfId="0" applyBorder="1"/>
    <xf numFmtId="0" fontId="7" fillId="0" borderId="0" xfId="0" applyFont="1" applyFill="1"/>
    <xf numFmtId="176" fontId="7" fillId="0" borderId="0" xfId="0" applyNumberFormat="1" applyFont="1" applyFill="1"/>
    <xf numFmtId="38" fontId="19" fillId="0" borderId="0" xfId="1" applyFont="1" applyFill="1" applyProtection="1"/>
    <xf numFmtId="38" fontId="20" fillId="0" borderId="0" xfId="1" applyFont="1" applyFill="1" applyProtection="1"/>
    <xf numFmtId="38" fontId="21" fillId="0" borderId="0" xfId="1" applyFont="1" applyFill="1" applyProtection="1"/>
    <xf numFmtId="176" fontId="19" fillId="0" borderId="0" xfId="1" applyNumberFormat="1" applyFont="1" applyFill="1" applyProtection="1"/>
    <xf numFmtId="176" fontId="21" fillId="0" borderId="0" xfId="1" applyNumberFormat="1" applyFont="1" applyFill="1" applyAlignment="1" applyProtection="1">
      <alignment horizontal="right"/>
    </xf>
    <xf numFmtId="176" fontId="19" fillId="0" borderId="0" xfId="1" applyNumberFormat="1" applyFont="1" applyFill="1" applyAlignment="1" applyProtection="1">
      <alignment horizontal="right"/>
    </xf>
    <xf numFmtId="38" fontId="22" fillId="0" borderId="0" xfId="1" applyFont="1" applyFill="1" applyProtection="1"/>
    <xf numFmtId="38" fontId="23" fillId="0" borderId="0" xfId="1" applyFont="1" applyFill="1" applyProtection="1"/>
    <xf numFmtId="38" fontId="22" fillId="0" borderId="0" xfId="1" applyFont="1" applyFill="1" applyBorder="1" applyProtection="1"/>
    <xf numFmtId="0" fontId="24" fillId="0" borderId="1" xfId="0" applyFont="1" applyFill="1" applyBorder="1" applyAlignment="1" applyProtection="1">
      <protection locked="0"/>
    </xf>
    <xf numFmtId="176" fontId="24" fillId="0" borderId="0" xfId="0" applyNumberFormat="1" applyFont="1" applyFill="1" applyBorder="1" applyAlignment="1" applyProtection="1">
      <protection locked="0"/>
    </xf>
    <xf numFmtId="0" fontId="24" fillId="0" borderId="0" xfId="0" applyFont="1" applyFill="1" applyBorder="1" applyAlignment="1" applyProtection="1">
      <protection locked="0"/>
    </xf>
    <xf numFmtId="176" fontId="22" fillId="0" borderId="1" xfId="1" applyNumberFormat="1" applyFont="1" applyFill="1" applyBorder="1" applyAlignment="1" applyProtection="1">
      <alignment horizontal="right"/>
      <protection locked="0"/>
    </xf>
    <xf numFmtId="176" fontId="22" fillId="0" borderId="0" xfId="1" applyNumberFormat="1" applyFont="1" applyFill="1" applyAlignment="1" applyProtection="1">
      <alignment horizontal="right"/>
    </xf>
    <xf numFmtId="38" fontId="22" fillId="0" borderId="5" xfId="1" applyFont="1" applyFill="1" applyBorder="1" applyAlignment="1" applyProtection="1">
      <alignment horizontal="center" vertical="center"/>
    </xf>
    <xf numFmtId="38" fontId="22" fillId="0" borderId="5" xfId="1" applyFont="1" applyFill="1" applyBorder="1" applyAlignment="1" applyProtection="1">
      <alignment horizontal="center" vertical="center" textRotation="255" wrapText="1"/>
    </xf>
    <xf numFmtId="38" fontId="22" fillId="0" borderId="5" xfId="1" applyFont="1" applyFill="1" applyBorder="1" applyAlignment="1" applyProtection="1">
      <alignment horizontal="center" vertical="center" textRotation="255"/>
    </xf>
    <xf numFmtId="38" fontId="22" fillId="0" borderId="6" xfId="1" applyFont="1" applyFill="1" applyBorder="1" applyAlignment="1" applyProtection="1">
      <alignment horizontal="center" vertical="center"/>
    </xf>
    <xf numFmtId="38" fontId="22" fillId="0" borderId="7" xfId="1" applyFont="1" applyFill="1" applyBorder="1" applyAlignment="1" applyProtection="1">
      <alignment horizontal="center" vertical="center"/>
    </xf>
    <xf numFmtId="38" fontId="22" fillId="0" borderId="8" xfId="1" applyFont="1" applyFill="1" applyBorder="1" applyAlignment="1" applyProtection="1">
      <alignment horizontal="center" vertical="center"/>
    </xf>
    <xf numFmtId="38" fontId="22" fillId="0" borderId="2" xfId="1" applyFont="1" applyFill="1" applyBorder="1" applyAlignment="1" applyProtection="1">
      <alignment horizontal="center" vertical="center" shrinkToFit="1"/>
    </xf>
    <xf numFmtId="38" fontId="22" fillId="0" borderId="4" xfId="1" applyFont="1" applyFill="1" applyBorder="1" applyAlignment="1" applyProtection="1">
      <alignment horizontal="center" vertical="center" shrinkToFit="1"/>
    </xf>
    <xf numFmtId="38" fontId="22" fillId="0" borderId="3" xfId="1" applyFont="1" applyFill="1" applyBorder="1" applyAlignment="1" applyProtection="1">
      <alignment horizontal="center" vertical="center" shrinkToFit="1"/>
    </xf>
    <xf numFmtId="38" fontId="22" fillId="0" borderId="14" xfId="1" applyFont="1" applyFill="1" applyBorder="1" applyAlignment="1" applyProtection="1">
      <alignment horizontal="center" vertical="center"/>
    </xf>
    <xf numFmtId="38" fontId="19" fillId="0" borderId="0" xfId="1" applyFont="1" applyFill="1" applyAlignment="1" applyProtection="1">
      <alignment horizontal="right"/>
    </xf>
    <xf numFmtId="38" fontId="22" fillId="0" borderId="9" xfId="1" applyFont="1" applyFill="1" applyBorder="1" applyAlignment="1" applyProtection="1">
      <alignment vertical="center"/>
    </xf>
    <xf numFmtId="38" fontId="22" fillId="0" borderId="11" xfId="1" applyFont="1" applyFill="1" applyBorder="1" applyAlignment="1" applyProtection="1">
      <alignment horizontal="center" vertical="center"/>
    </xf>
    <xf numFmtId="38" fontId="22" fillId="0" borderId="11" xfId="1" applyFont="1" applyFill="1" applyBorder="1" applyAlignment="1" applyProtection="1">
      <alignment horizontal="center" vertical="center" textRotation="255" wrapText="1"/>
    </xf>
    <xf numFmtId="38" fontId="22" fillId="0" borderId="11" xfId="1" applyFont="1" applyFill="1" applyBorder="1" applyAlignment="1" applyProtection="1">
      <alignment horizontal="center" vertical="center" textRotation="255"/>
    </xf>
    <xf numFmtId="38" fontId="22" fillId="0" borderId="5" xfId="1" applyFont="1" applyFill="1" applyBorder="1" applyAlignment="1" applyProtection="1">
      <alignment horizontal="center" vertical="center" textRotation="255" shrinkToFit="1"/>
    </xf>
    <xf numFmtId="38" fontId="22" fillId="0" borderId="14" xfId="1" applyFont="1" applyFill="1" applyBorder="1" applyAlignment="1" applyProtection="1">
      <alignment horizontal="center" vertical="center" shrinkToFit="1"/>
    </xf>
    <xf numFmtId="38" fontId="22" fillId="0" borderId="12" xfId="1" applyFont="1" applyFill="1" applyBorder="1" applyAlignment="1" applyProtection="1">
      <alignment horizontal="center" vertical="center" shrinkToFit="1"/>
    </xf>
    <xf numFmtId="38" fontId="22" fillId="0" borderId="13" xfId="1" applyFont="1" applyFill="1" applyBorder="1" applyAlignment="1" applyProtection="1">
      <alignment horizontal="center" vertical="center" shrinkToFit="1"/>
    </xf>
    <xf numFmtId="38" fontId="22" fillId="0" borderId="1" xfId="1" applyFont="1" applyFill="1" applyBorder="1" applyAlignment="1" applyProtection="1">
      <alignment horizontal="center" vertical="center" shrinkToFit="1"/>
    </xf>
    <xf numFmtId="38" fontId="22" fillId="0" borderId="2" xfId="1" applyFont="1" applyFill="1" applyBorder="1" applyAlignment="1" applyProtection="1">
      <alignment horizontal="center" vertical="center" wrapText="1" shrinkToFit="1"/>
    </xf>
    <xf numFmtId="38" fontId="22" fillId="0" borderId="2" xfId="1" applyFont="1" applyFill="1" applyBorder="1" applyAlignment="1" applyProtection="1">
      <alignment horizontal="center" vertical="center"/>
    </xf>
    <xf numFmtId="38" fontId="22" fillId="0" borderId="3" xfId="1" applyFont="1" applyFill="1" applyBorder="1" applyAlignment="1" applyProtection="1">
      <alignment horizontal="center" vertical="center"/>
    </xf>
    <xf numFmtId="38" fontId="22" fillId="0" borderId="4" xfId="1" applyFont="1" applyFill="1" applyBorder="1" applyAlignment="1" applyProtection="1">
      <alignment horizontal="center" vertical="center"/>
    </xf>
    <xf numFmtId="38" fontId="22" fillId="0" borderId="2" xfId="1" applyFont="1" applyFill="1" applyBorder="1" applyAlignment="1" applyProtection="1">
      <alignment horizontal="center" vertical="center" textRotation="255" wrapText="1"/>
    </xf>
    <xf numFmtId="38" fontId="22" fillId="0" borderId="4" xfId="1" applyFont="1" applyFill="1" applyBorder="1" applyAlignment="1" applyProtection="1">
      <alignment horizontal="center" vertical="center" textRotation="255" wrapText="1"/>
    </xf>
    <xf numFmtId="0" fontId="24" fillId="0" borderId="11" xfId="0" applyFont="1" applyFill="1" applyBorder="1" applyAlignment="1" applyProtection="1">
      <alignment horizontal="center" vertical="center" textRotation="255"/>
    </xf>
    <xf numFmtId="38" fontId="22" fillId="0" borderId="11" xfId="1" applyFont="1" applyFill="1" applyBorder="1" applyAlignment="1" applyProtection="1">
      <alignment horizontal="center" vertical="center" textRotation="255" shrinkToFit="1"/>
    </xf>
    <xf numFmtId="38" fontId="22" fillId="0" borderId="5" xfId="1" applyFont="1" applyFill="1" applyBorder="1" applyAlignment="1" applyProtection="1">
      <alignment horizontal="center" vertical="top" textRotation="255" wrapText="1" shrinkToFit="1"/>
    </xf>
    <xf numFmtId="38" fontId="22" fillId="0" borderId="5" xfId="1" applyFont="1" applyFill="1" applyBorder="1" applyAlignment="1" applyProtection="1">
      <alignment horizontal="center" vertical="top" textRotation="255" shrinkToFit="1"/>
    </xf>
    <xf numFmtId="38" fontId="22" fillId="0" borderId="6" xfId="1" applyFont="1" applyFill="1" applyBorder="1" applyAlignment="1" applyProtection="1">
      <alignment horizontal="center" vertical="center"/>
    </xf>
    <xf numFmtId="38" fontId="19" fillId="0" borderId="6" xfId="1" applyFont="1" applyFill="1" applyBorder="1" applyAlignment="1" applyProtection="1">
      <alignment horizontal="center" vertical="center"/>
    </xf>
    <xf numFmtId="38" fontId="19" fillId="0" borderId="8" xfId="1" applyFont="1" applyFill="1" applyBorder="1" applyAlignment="1" applyProtection="1">
      <alignment horizontal="center" vertical="center"/>
    </xf>
    <xf numFmtId="38" fontId="22" fillId="0" borderId="9" xfId="1" applyFont="1" applyFill="1" applyBorder="1" applyAlignment="1" applyProtection="1">
      <alignment horizontal="center" vertical="center" textRotation="255" wrapText="1"/>
    </xf>
    <xf numFmtId="38" fontId="22" fillId="0" borderId="10" xfId="1" applyFont="1" applyFill="1" applyBorder="1" applyAlignment="1" applyProtection="1">
      <alignment horizontal="center" vertical="center" textRotation="255" wrapText="1"/>
    </xf>
    <xf numFmtId="38" fontId="22" fillId="0" borderId="10" xfId="1" applyFont="1" applyFill="1" applyBorder="1" applyAlignment="1" applyProtection="1">
      <alignment horizontal="center" vertical="center" textRotation="255"/>
    </xf>
    <xf numFmtId="38" fontId="22" fillId="0" borderId="11" xfId="1" applyFont="1" applyFill="1" applyBorder="1" applyAlignment="1" applyProtection="1">
      <alignment horizontal="center" vertical="top" textRotation="255" wrapText="1" shrinkToFit="1"/>
    </xf>
    <xf numFmtId="38" fontId="22" fillId="0" borderId="11" xfId="1" applyFont="1" applyFill="1" applyBorder="1" applyAlignment="1" applyProtection="1">
      <alignment horizontal="center" vertical="top" textRotation="255" shrinkToFit="1"/>
    </xf>
    <xf numFmtId="0" fontId="24" fillId="0" borderId="11" xfId="0" applyFont="1" applyFill="1" applyBorder="1" applyAlignment="1" applyProtection="1"/>
    <xf numFmtId="38" fontId="22" fillId="0" borderId="23" xfId="1" applyFont="1" applyFill="1" applyBorder="1" applyAlignment="1" applyProtection="1">
      <alignment horizontal="center" vertical="center"/>
    </xf>
    <xf numFmtId="38" fontId="22" fillId="0" borderId="23" xfId="1" applyFont="1" applyFill="1" applyBorder="1" applyAlignment="1" applyProtection="1">
      <alignment horizontal="center" vertical="center" textRotation="255" wrapText="1"/>
    </xf>
    <xf numFmtId="38" fontId="22" fillId="0" borderId="23" xfId="1" applyFont="1" applyFill="1" applyBorder="1" applyAlignment="1" applyProtection="1">
      <alignment horizontal="center" vertical="center" textRotation="255"/>
    </xf>
    <xf numFmtId="38" fontId="22" fillId="0" borderId="23" xfId="1" applyFont="1" applyFill="1" applyBorder="1" applyAlignment="1" applyProtection="1">
      <alignment horizontal="center" vertical="center" textRotation="255" shrinkToFit="1"/>
    </xf>
    <xf numFmtId="38" fontId="22" fillId="0" borderId="23" xfId="1" applyFont="1" applyFill="1" applyBorder="1" applyAlignment="1" applyProtection="1">
      <alignment horizontal="center" vertical="top" textRotation="255" wrapText="1" shrinkToFit="1"/>
    </xf>
    <xf numFmtId="38" fontId="22" fillId="0" borderId="23" xfId="1" applyFont="1" applyFill="1" applyBorder="1" applyAlignment="1" applyProtection="1">
      <alignment horizontal="center" vertical="top" textRotation="255" shrinkToFit="1"/>
    </xf>
    <xf numFmtId="38" fontId="22" fillId="0" borderId="12" xfId="1" applyFont="1" applyFill="1" applyBorder="1" applyAlignment="1" applyProtection="1">
      <alignment horizontal="center" vertical="center" textRotation="255" wrapText="1"/>
    </xf>
    <xf numFmtId="38" fontId="22" fillId="0" borderId="13" xfId="1" applyFont="1" applyFill="1" applyBorder="1" applyAlignment="1" applyProtection="1">
      <alignment horizontal="center" vertical="center" textRotation="255" wrapText="1"/>
    </xf>
    <xf numFmtId="38" fontId="22" fillId="0" borderId="13" xfId="1" applyFont="1" applyFill="1" applyBorder="1" applyAlignment="1" applyProtection="1">
      <alignment horizontal="center" vertical="center" textRotation="255"/>
    </xf>
    <xf numFmtId="0" fontId="24" fillId="0" borderId="23" xfId="0" applyFont="1" applyFill="1" applyBorder="1" applyAlignment="1" applyProtection="1"/>
    <xf numFmtId="38" fontId="22" fillId="0" borderId="6" xfId="1" applyFont="1" applyFill="1" applyBorder="1" applyProtection="1"/>
    <xf numFmtId="38" fontId="22" fillId="0" borderId="24" xfId="1" applyFont="1" applyFill="1" applyBorder="1" applyAlignment="1" applyProtection="1">
      <alignment horizontal="right" shrinkToFit="1"/>
    </xf>
    <xf numFmtId="41" fontId="22" fillId="0" borderId="14" xfId="1" applyNumberFormat="1" applyFont="1" applyFill="1" applyBorder="1" applyAlignment="1" applyProtection="1">
      <alignment horizontal="right" shrinkToFit="1"/>
    </xf>
    <xf numFmtId="41" fontId="22" fillId="0" borderId="14" xfId="1" applyNumberFormat="1" applyFont="1" applyFill="1" applyBorder="1" applyAlignment="1" applyProtection="1">
      <alignment shrinkToFit="1"/>
      <protection locked="0"/>
    </xf>
    <xf numFmtId="41" fontId="22" fillId="0" borderId="24" xfId="1" applyNumberFormat="1" applyFont="1" applyFill="1" applyBorder="1" applyAlignment="1" applyProtection="1">
      <alignment horizontal="right" shrinkToFit="1"/>
    </xf>
    <xf numFmtId="178" fontId="22" fillId="0" borderId="14" xfId="1" applyNumberFormat="1" applyFont="1" applyFill="1" applyBorder="1" applyAlignment="1" applyProtection="1">
      <alignment horizontal="right" shrinkToFit="1"/>
    </xf>
    <xf numFmtId="178" fontId="19" fillId="0" borderId="0" xfId="1" applyNumberFormat="1" applyFont="1" applyFill="1" applyAlignment="1" applyProtection="1">
      <alignment horizontal="right"/>
    </xf>
    <xf numFmtId="38" fontId="22" fillId="0" borderId="0" xfId="1" applyFont="1" applyFill="1" applyAlignment="1" applyProtection="1">
      <alignment horizontal="right" shrinkToFit="1"/>
    </xf>
    <xf numFmtId="41" fontId="22" fillId="0" borderId="0" xfId="1" applyNumberFormat="1" applyFont="1" applyFill="1" applyAlignment="1" applyProtection="1">
      <alignment horizontal="right" shrinkToFit="1"/>
    </xf>
    <xf numFmtId="41" fontId="22" fillId="0" borderId="14" xfId="2" applyNumberFormat="1" applyFont="1" applyFill="1" applyBorder="1" applyAlignment="1" applyProtection="1">
      <alignment shrinkToFit="1"/>
      <protection locked="0"/>
    </xf>
    <xf numFmtId="38" fontId="22" fillId="0" borderId="12" xfId="1" applyFont="1" applyFill="1" applyBorder="1" applyProtection="1"/>
    <xf numFmtId="41" fontId="22" fillId="0" borderId="8" xfId="1" applyNumberFormat="1" applyFont="1" applyFill="1" applyBorder="1" applyAlignment="1" applyProtection="1">
      <alignment shrinkToFit="1"/>
    </xf>
    <xf numFmtId="41" fontId="22" fillId="0" borderId="14" xfId="1" applyNumberFormat="1" applyFont="1" applyFill="1" applyBorder="1" applyAlignment="1" applyProtection="1">
      <alignment shrinkToFit="1"/>
    </xf>
    <xf numFmtId="38" fontId="22" fillId="0" borderId="0" xfId="1" applyFont="1" applyFill="1" applyBorder="1" applyAlignment="1" applyProtection="1">
      <alignment horizontal="right" shrinkToFit="1"/>
    </xf>
    <xf numFmtId="41" fontId="22" fillId="0" borderId="0" xfId="1" applyNumberFormat="1" applyFont="1" applyFill="1" applyBorder="1" applyAlignment="1" applyProtection="1">
      <alignment horizontal="right" shrinkToFit="1"/>
    </xf>
    <xf numFmtId="176" fontId="22" fillId="0" borderId="0" xfId="1" applyNumberFormat="1" applyFont="1" applyFill="1" applyBorder="1" applyAlignment="1" applyProtection="1">
      <alignment horizontal="right" shrinkToFit="1"/>
    </xf>
    <xf numFmtId="178" fontId="22" fillId="0" borderId="0" xfId="1" applyNumberFormat="1" applyFont="1" applyFill="1" applyBorder="1" applyAlignment="1" applyProtection="1">
      <alignment horizontal="right" shrinkToFit="1"/>
    </xf>
    <xf numFmtId="38" fontId="22" fillId="0" borderId="1" xfId="1" applyFont="1" applyFill="1" applyBorder="1" applyProtection="1"/>
    <xf numFmtId="176" fontId="22" fillId="0" borderId="0" xfId="1" applyNumberFormat="1" applyFont="1" applyFill="1" applyProtection="1"/>
    <xf numFmtId="178" fontId="22" fillId="0" borderId="0" xfId="1" applyNumberFormat="1" applyFont="1" applyFill="1" applyAlignment="1" applyProtection="1">
      <alignment horizontal="right"/>
    </xf>
    <xf numFmtId="178" fontId="22" fillId="0" borderId="0" xfId="1" applyNumberFormat="1" applyFont="1" applyFill="1" applyProtection="1"/>
    <xf numFmtId="178" fontId="22" fillId="0" borderId="5" xfId="1" applyNumberFormat="1" applyFont="1" applyFill="1" applyBorder="1" applyAlignment="1" applyProtection="1">
      <alignment horizontal="center" vertical="center" textRotation="255"/>
    </xf>
    <xf numFmtId="178" fontId="22" fillId="0" borderId="11" xfId="1" applyNumberFormat="1" applyFont="1" applyFill="1" applyBorder="1" applyAlignment="1" applyProtection="1">
      <alignment horizontal="center" vertical="center" textRotation="255"/>
    </xf>
    <xf numFmtId="178" fontId="22" fillId="0" borderId="23" xfId="1" applyNumberFormat="1" applyFont="1" applyFill="1" applyBorder="1" applyAlignment="1" applyProtection="1">
      <alignment horizontal="center" vertical="center" textRotation="255"/>
    </xf>
    <xf numFmtId="41" fontId="22" fillId="0" borderId="24" xfId="1" applyNumberFormat="1" applyFont="1" applyFill="1" applyBorder="1" applyAlignment="1" applyProtection="1">
      <alignment shrinkToFit="1"/>
    </xf>
    <xf numFmtId="178" fontId="22" fillId="0" borderId="14" xfId="1" applyNumberFormat="1" applyFont="1" applyFill="1" applyBorder="1" applyAlignment="1" applyProtection="1">
      <alignment shrinkToFit="1"/>
    </xf>
    <xf numFmtId="43" fontId="22" fillId="0" borderId="14" xfId="1" applyNumberFormat="1" applyFont="1" applyFill="1" applyBorder="1" applyAlignment="1" applyProtection="1">
      <alignment shrinkToFit="1"/>
    </xf>
    <xf numFmtId="41" fontId="22" fillId="0" borderId="14" xfId="1" applyNumberFormat="1" applyFont="1" applyFill="1" applyBorder="1" applyAlignment="1" applyProtection="1">
      <alignment horizontal="right"/>
    </xf>
    <xf numFmtId="178" fontId="22" fillId="0" borderId="3" xfId="1" applyNumberFormat="1" applyFont="1" applyFill="1" applyBorder="1" applyAlignment="1" applyProtection="1">
      <alignment horizontal="right" shrinkToFit="1"/>
    </xf>
    <xf numFmtId="38" fontId="22" fillId="0" borderId="0" xfId="1" applyFont="1" applyFill="1" applyAlignment="1" applyProtection="1">
      <alignment horizontal="right"/>
    </xf>
    <xf numFmtId="178" fontId="22" fillId="0" borderId="1" xfId="1" applyNumberFormat="1" applyFont="1" applyFill="1" applyBorder="1" applyAlignment="1" applyProtection="1">
      <alignment horizontal="right"/>
      <protection locked="0"/>
    </xf>
    <xf numFmtId="178" fontId="24" fillId="0" borderId="1" xfId="0" applyNumberFormat="1" applyFont="1" applyFill="1" applyBorder="1" applyAlignment="1"/>
    <xf numFmtId="38" fontId="22" fillId="0" borderId="6" xfId="1" applyFont="1" applyFill="1" applyBorder="1" applyAlignment="1" applyProtection="1">
      <alignment horizontal="center" vertical="center" shrinkToFit="1"/>
    </xf>
    <xf numFmtId="38" fontId="22" fillId="0" borderId="7" xfId="1" applyFont="1" applyFill="1" applyBorder="1" applyAlignment="1" applyProtection="1">
      <alignment horizontal="center" vertical="center" shrinkToFit="1"/>
    </xf>
    <xf numFmtId="38" fontId="22" fillId="0" borderId="8" xfId="1" applyFont="1" applyFill="1" applyBorder="1" applyAlignment="1" applyProtection="1">
      <alignment horizontal="center" vertical="center" shrinkToFit="1"/>
    </xf>
    <xf numFmtId="38" fontId="22" fillId="0" borderId="4" xfId="1" applyFont="1" applyFill="1" applyBorder="1" applyAlignment="1" applyProtection="1">
      <alignment horizontal="center" vertical="center" wrapText="1" shrinkToFit="1"/>
    </xf>
    <xf numFmtId="38" fontId="22" fillId="0" borderId="12" xfId="1" applyFont="1" applyFill="1" applyBorder="1" applyAlignment="1" applyProtection="1">
      <alignment horizontal="center" vertical="center" wrapText="1" shrinkToFit="1"/>
    </xf>
    <xf numFmtId="38" fontId="22" fillId="0" borderId="13" xfId="1" applyFont="1" applyFill="1" applyBorder="1" applyAlignment="1" applyProtection="1">
      <alignment horizontal="center" vertical="center" wrapText="1" shrinkToFit="1"/>
    </xf>
    <xf numFmtId="41" fontId="22" fillId="0" borderId="0" xfId="1" applyNumberFormat="1" applyFont="1" applyFill="1" applyProtection="1"/>
    <xf numFmtId="38" fontId="22" fillId="0" borderId="10" xfId="1" applyFont="1" applyFill="1" applyBorder="1" applyProtection="1"/>
    <xf numFmtId="179" fontId="22" fillId="0" borderId="14" xfId="1" applyNumberFormat="1" applyFont="1" applyFill="1" applyBorder="1" applyAlignment="1" applyProtection="1">
      <alignment horizontal="right" shrinkToFit="1"/>
    </xf>
    <xf numFmtId="43" fontId="22" fillId="0" borderId="14" xfId="1" applyNumberFormat="1" applyFont="1" applyFill="1" applyBorder="1" applyAlignment="1" applyProtection="1">
      <alignment horizontal="right" shrinkToFit="1"/>
    </xf>
    <xf numFmtId="0" fontId="24" fillId="0" borderId="0" xfId="0" applyFont="1" applyFill="1" applyAlignment="1"/>
    <xf numFmtId="0" fontId="24" fillId="0" borderId="0" xfId="0" applyFont="1" applyFill="1" applyAlignment="1">
      <alignment horizontal="right"/>
    </xf>
    <xf numFmtId="38" fontId="26" fillId="0" borderId="0" xfId="1" applyFont="1" applyProtection="1"/>
    <xf numFmtId="38" fontId="10" fillId="0" borderId="0" xfId="1" applyFont="1" applyProtection="1"/>
    <xf numFmtId="176" fontId="10" fillId="0" borderId="0" xfId="1" applyNumberFormat="1" applyFont="1" applyFill="1" applyProtection="1"/>
    <xf numFmtId="0" fontId="10" fillId="0" borderId="0" xfId="0" applyFont="1" applyFill="1"/>
    <xf numFmtId="0" fontId="10" fillId="0" borderId="0" xfId="0" applyFont="1"/>
    <xf numFmtId="38" fontId="20" fillId="0" borderId="0" xfId="1" applyFont="1" applyProtection="1"/>
    <xf numFmtId="38" fontId="27" fillId="0" borderId="0" xfId="1" applyFont="1" applyAlignment="1" applyProtection="1"/>
    <xf numFmtId="38" fontId="5" fillId="0" borderId="0" xfId="1" applyFont="1" applyProtection="1"/>
    <xf numFmtId="0" fontId="5" fillId="0" borderId="1" xfId="0" applyFont="1" applyBorder="1" applyAlignment="1" applyProtection="1">
      <protection locked="0"/>
    </xf>
    <xf numFmtId="176" fontId="5" fillId="0" borderId="1" xfId="1" applyNumberFormat="1" applyFont="1" applyFill="1" applyBorder="1" applyAlignment="1" applyProtection="1">
      <protection locked="0"/>
    </xf>
    <xf numFmtId="0" fontId="5" fillId="0" borderId="0" xfId="0" applyFo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 applyAlignment="1"/>
    <xf numFmtId="38" fontId="22" fillId="0" borderId="14" xfId="1" applyFont="1" applyFill="1" applyBorder="1" applyAlignment="1" applyProtection="1">
      <alignment horizontal="center" vertical="center" textRotation="255" wrapText="1"/>
    </xf>
    <xf numFmtId="38" fontId="22" fillId="0" borderId="14" xfId="1" applyFont="1" applyFill="1" applyBorder="1" applyAlignment="1" applyProtection="1">
      <alignment horizontal="center" vertical="center" textRotation="255"/>
    </xf>
    <xf numFmtId="176" fontId="22" fillId="0" borderId="5" xfId="1" applyNumberFormat="1" applyFont="1" applyFill="1" applyBorder="1" applyAlignment="1" applyProtection="1">
      <alignment horizontal="center" vertical="center" textRotation="255"/>
    </xf>
    <xf numFmtId="0" fontId="5" fillId="0" borderId="9" xfId="0" applyFont="1" applyBorder="1"/>
    <xf numFmtId="38" fontId="22" fillId="0" borderId="9" xfId="1" applyFont="1" applyFill="1" applyBorder="1" applyAlignment="1" applyProtection="1">
      <alignment horizontal="center" vertical="center"/>
    </xf>
    <xf numFmtId="38" fontId="22" fillId="0" borderId="2" xfId="1" applyFont="1" applyFill="1" applyBorder="1" applyAlignment="1" applyProtection="1">
      <alignment horizontal="center" vertical="center" textRotation="255"/>
    </xf>
    <xf numFmtId="0" fontId="22" fillId="0" borderId="11" xfId="0" applyFont="1" applyFill="1" applyBorder="1" applyAlignment="1" applyProtection="1">
      <alignment horizontal="center" vertical="center" textRotation="255"/>
    </xf>
    <xf numFmtId="176" fontId="22" fillId="0" borderId="11" xfId="1" applyNumberFormat="1" applyFont="1" applyFill="1" applyBorder="1" applyAlignment="1" applyProtection="1">
      <alignment horizontal="center" vertical="center" textRotation="255"/>
    </xf>
    <xf numFmtId="38" fontId="22" fillId="0" borderId="14" xfId="1" applyFont="1" applyFill="1" applyBorder="1" applyAlignment="1" applyProtection="1">
      <alignment horizontal="center" vertical="center" textRotation="255" wrapText="1" shrinkToFit="1"/>
    </xf>
    <xf numFmtId="38" fontId="22" fillId="0" borderId="14" xfId="1" applyFont="1" applyFill="1" applyBorder="1" applyAlignment="1" applyProtection="1">
      <alignment horizontal="center" vertical="center" textRotation="255" shrinkToFit="1"/>
    </xf>
    <xf numFmtId="38" fontId="22" fillId="0" borderId="9" xfId="1" applyFont="1" applyFill="1" applyBorder="1" applyAlignment="1" applyProtection="1">
      <alignment horizontal="center" vertical="center" textRotation="255"/>
    </xf>
    <xf numFmtId="0" fontId="22" fillId="0" borderId="11" xfId="0" applyFont="1" applyFill="1" applyBorder="1" applyAlignment="1" applyProtection="1"/>
    <xf numFmtId="38" fontId="22" fillId="0" borderId="12" xfId="1" applyFont="1" applyFill="1" applyBorder="1" applyAlignment="1" applyProtection="1">
      <alignment horizontal="center" vertical="center"/>
    </xf>
    <xf numFmtId="38" fontId="22" fillId="0" borderId="12" xfId="1" applyFont="1" applyFill="1" applyBorder="1" applyAlignment="1" applyProtection="1">
      <alignment horizontal="center" vertical="center" textRotation="255"/>
    </xf>
    <xf numFmtId="0" fontId="22" fillId="0" borderId="23" xfId="0" applyFont="1" applyFill="1" applyBorder="1" applyAlignment="1" applyProtection="1"/>
    <xf numFmtId="176" fontId="22" fillId="0" borderId="23" xfId="1" applyNumberFormat="1" applyFont="1" applyFill="1" applyBorder="1" applyAlignment="1" applyProtection="1">
      <alignment horizontal="center" vertical="center" textRotation="255"/>
    </xf>
    <xf numFmtId="38" fontId="28" fillId="0" borderId="14" xfId="1" applyFont="1" applyBorder="1" applyProtection="1"/>
    <xf numFmtId="38" fontId="5" fillId="0" borderId="24" xfId="1" applyFont="1" applyBorder="1" applyAlignment="1" applyProtection="1">
      <alignment horizontal="right" shrinkToFit="1"/>
    </xf>
    <xf numFmtId="41" fontId="28" fillId="0" borderId="14" xfId="1" applyNumberFormat="1" applyFont="1" applyFill="1" applyBorder="1" applyAlignment="1" applyProtection="1"/>
    <xf numFmtId="43" fontId="28" fillId="0" borderId="14" xfId="1" applyNumberFormat="1" applyFont="1" applyFill="1" applyBorder="1" applyAlignment="1" applyProtection="1">
      <alignment horizontal="right"/>
      <protection locked="0"/>
    </xf>
    <xf numFmtId="38" fontId="28" fillId="0" borderId="6" xfId="1" applyFont="1" applyBorder="1" applyProtection="1"/>
    <xf numFmtId="178" fontId="28" fillId="0" borderId="14" xfId="1" applyNumberFormat="1" applyFont="1" applyFill="1" applyBorder="1" applyAlignment="1" applyProtection="1">
      <protection locked="0"/>
    </xf>
    <xf numFmtId="178" fontId="28" fillId="0" borderId="14" xfId="1" applyNumberFormat="1" applyFont="1" applyFill="1" applyBorder="1" applyAlignment="1" applyProtection="1">
      <alignment horizontal="right"/>
      <protection locked="0"/>
    </xf>
    <xf numFmtId="43" fontId="28" fillId="0" borderId="14" xfId="1" applyNumberFormat="1" applyFont="1" applyFill="1" applyBorder="1" applyAlignment="1" applyProtection="1">
      <protection locked="0"/>
    </xf>
    <xf numFmtId="38" fontId="28" fillId="0" borderId="12" xfId="1" applyFont="1" applyFill="1" applyBorder="1" applyProtection="1"/>
    <xf numFmtId="178" fontId="28" fillId="0" borderId="14" xfId="1" applyNumberFormat="1" applyFont="1" applyFill="1" applyBorder="1" applyAlignment="1" applyProtection="1"/>
    <xf numFmtId="38" fontId="5" fillId="0" borderId="0" xfId="1" applyFont="1" applyFill="1" applyBorder="1" applyProtection="1"/>
    <xf numFmtId="38" fontId="5" fillId="0" borderId="0" xfId="1" applyFont="1" applyBorder="1" applyAlignment="1" applyProtection="1">
      <alignment horizontal="right" shrinkToFit="1"/>
    </xf>
    <xf numFmtId="41" fontId="5" fillId="0" borderId="0" xfId="1" applyNumberFormat="1" applyFont="1" applyFill="1" applyBorder="1" applyAlignment="1" applyProtection="1">
      <alignment shrinkToFit="1"/>
    </xf>
    <xf numFmtId="178" fontId="5" fillId="0" borderId="0" xfId="1" applyNumberFormat="1" applyFont="1" applyFill="1" applyBorder="1" applyAlignment="1" applyProtection="1">
      <alignment shrinkToFit="1"/>
    </xf>
    <xf numFmtId="178" fontId="5" fillId="0" borderId="0" xfId="1" applyNumberFormat="1" applyFont="1" applyFill="1" applyBorder="1" applyAlignment="1" applyProtection="1">
      <alignment shrinkToFit="1"/>
      <protection locked="0"/>
    </xf>
    <xf numFmtId="0" fontId="5" fillId="0" borderId="0" xfId="0" applyFont="1" applyBorder="1"/>
    <xf numFmtId="38" fontId="5" fillId="0" borderId="0" xfId="1" applyFont="1" applyAlignment="1" applyProtection="1">
      <alignment horizontal="center"/>
    </xf>
    <xf numFmtId="178" fontId="5" fillId="0" borderId="1" xfId="1" applyNumberFormat="1" applyFont="1" applyFill="1" applyBorder="1" applyAlignment="1" applyProtection="1"/>
    <xf numFmtId="0" fontId="5" fillId="0" borderId="0" xfId="0" applyFont="1" applyFill="1"/>
    <xf numFmtId="41" fontId="28" fillId="0" borderId="14" xfId="1" applyNumberFormat="1" applyFont="1" applyFill="1" applyBorder="1" applyAlignment="1" applyProtection="1">
      <alignment shrinkToFit="1"/>
    </xf>
    <xf numFmtId="178" fontId="28" fillId="0" borderId="14" xfId="1" applyNumberFormat="1" applyFont="1" applyFill="1" applyBorder="1" applyAlignment="1" applyProtection="1">
      <alignment horizontal="right" shrinkToFit="1"/>
      <protection locked="0"/>
    </xf>
    <xf numFmtId="178" fontId="28" fillId="0" borderId="14" xfId="1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/>
    <xf numFmtId="176" fontId="10" fillId="0" borderId="0" xfId="0" applyNumberFormat="1" applyFont="1" applyFill="1"/>
  </cellXfs>
  <cellStyles count="3">
    <cellStyle name="桁区切り" xfId="1" builtinId="6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E83"/>
  <sheetViews>
    <sheetView view="pageBreakPreview" topLeftCell="C1" zoomScale="40" zoomScaleNormal="100" zoomScaleSheetLayoutView="40" workbookViewId="0">
      <selection activeCell="AJ19" sqref="AJ19"/>
    </sheetView>
  </sheetViews>
  <sheetFormatPr defaultRowHeight="15.75" x14ac:dyDescent="0.15"/>
  <cols>
    <col min="1" max="1" width="8.25" style="94" customWidth="1"/>
    <col min="2" max="2" width="7.625" style="94" customWidth="1"/>
    <col min="3" max="4" width="22.125" style="94" customWidth="1"/>
    <col min="5" max="5" width="20.125" style="94" customWidth="1"/>
    <col min="6" max="6" width="20.625" style="94" customWidth="1"/>
    <col min="7" max="7" width="10.625" style="94" customWidth="1"/>
    <col min="8" max="8" width="20.125" style="94" customWidth="1"/>
    <col min="9" max="9" width="13.875" style="94" customWidth="1"/>
    <col min="10" max="10" width="14.125" style="94" customWidth="1"/>
    <col min="11" max="11" width="14.375" style="94" customWidth="1"/>
    <col min="12" max="12" width="12.875" style="94" customWidth="1"/>
    <col min="13" max="17" width="10.625" style="94" customWidth="1"/>
    <col min="18" max="18" width="11.125" style="94" customWidth="1"/>
    <col min="19" max="19" width="8.875" style="94" customWidth="1"/>
    <col min="20" max="20" width="9.125" style="94" customWidth="1"/>
    <col min="21" max="21" width="19.875" style="94" customWidth="1"/>
    <col min="22" max="22" width="13.625" style="94" customWidth="1"/>
    <col min="23" max="23" width="13.375" style="94" customWidth="1"/>
    <col min="24" max="24" width="10.625" style="94" customWidth="1"/>
    <col min="25" max="25" width="17.625" style="94" customWidth="1"/>
    <col min="26" max="26" width="17.875" style="94" customWidth="1"/>
    <col min="27" max="27" width="13.125" style="94" customWidth="1"/>
    <col min="28" max="28" width="13.875" style="94" customWidth="1"/>
    <col min="29" max="29" width="13.125" style="94" customWidth="1"/>
    <col min="30" max="30" width="14.125" style="94" customWidth="1"/>
    <col min="31" max="31" width="13.625" style="94" customWidth="1"/>
    <col min="32" max="45" width="12.875" style="94" customWidth="1"/>
    <col min="46" max="46" width="13.375" style="94" customWidth="1"/>
    <col min="47" max="47" width="13.625" style="94" customWidth="1"/>
    <col min="48" max="48" width="10.625" style="94" customWidth="1"/>
    <col min="49" max="49" width="13.375" style="95" customWidth="1"/>
    <col min="50" max="51" width="19.875" style="94" customWidth="1"/>
    <col min="52" max="53" width="20.125" style="95" customWidth="1"/>
    <col min="54" max="54" width="20.125" style="5" customWidth="1"/>
    <col min="55" max="56" width="20.125" style="95" customWidth="1"/>
    <col min="58" max="16384" width="9" style="94"/>
  </cols>
  <sheetData>
    <row r="1" spans="1:56" ht="66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4"/>
      <c r="AZ1" s="3"/>
      <c r="BA1" s="3"/>
      <c r="BC1" s="3"/>
      <c r="BD1" s="3"/>
    </row>
    <row r="2" spans="1:56" s="6" customFormat="1" ht="30" customHeight="1" x14ac:dyDescent="0.25">
      <c r="B2" s="7"/>
      <c r="C2" s="8"/>
      <c r="D2" s="9"/>
      <c r="E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10"/>
      <c r="AU2" s="10"/>
      <c r="AV2" s="10"/>
      <c r="AW2" s="11"/>
      <c r="AX2" s="10"/>
      <c r="AY2" s="9"/>
      <c r="AZ2" s="11"/>
      <c r="BA2" s="11"/>
      <c r="BB2" s="12"/>
      <c r="BC2" s="11"/>
      <c r="BD2" s="11"/>
    </row>
    <row r="3" spans="1:56" s="6" customFormat="1" ht="30" customHeight="1" x14ac:dyDescent="0.3">
      <c r="A3" s="13" t="s">
        <v>1</v>
      </c>
      <c r="B3" s="13"/>
      <c r="C3" s="13"/>
      <c r="D3" s="8"/>
      <c r="E3" s="8"/>
      <c r="F3" s="1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15"/>
      <c r="AU3" s="15"/>
      <c r="AV3" s="15"/>
      <c r="AW3" s="16"/>
      <c r="AX3" s="17"/>
      <c r="AY3" s="8"/>
      <c r="AZ3" s="16"/>
      <c r="BA3" s="16"/>
      <c r="BB3" s="18"/>
      <c r="BC3" s="16"/>
      <c r="BD3" s="18" t="s">
        <v>2</v>
      </c>
    </row>
    <row r="4" spans="1:56" s="6" customFormat="1" ht="24.75" customHeight="1" x14ac:dyDescent="0.15">
      <c r="A4" s="19" t="s">
        <v>3</v>
      </c>
      <c r="B4" s="20"/>
      <c r="C4" s="21"/>
      <c r="D4" s="22" t="s">
        <v>4</v>
      </c>
      <c r="E4" s="23" t="s">
        <v>5</v>
      </c>
      <c r="F4" s="24" t="s">
        <v>6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6"/>
      <c r="S4" s="27" t="s">
        <v>7</v>
      </c>
      <c r="T4" s="28"/>
      <c r="U4" s="27" t="s">
        <v>8</v>
      </c>
      <c r="V4" s="29"/>
      <c r="W4" s="29"/>
      <c r="X4" s="28"/>
      <c r="Y4" s="23" t="s">
        <v>9</v>
      </c>
      <c r="Z4" s="23" t="s">
        <v>10</v>
      </c>
      <c r="AA4" s="24" t="s">
        <v>11</v>
      </c>
      <c r="AB4" s="25"/>
      <c r="AC4" s="25"/>
      <c r="AD4" s="25"/>
      <c r="AE4" s="26"/>
      <c r="AF4" s="24" t="s">
        <v>12</v>
      </c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6"/>
      <c r="AU4" s="23" t="s">
        <v>13</v>
      </c>
      <c r="AV4" s="23" t="s">
        <v>14</v>
      </c>
      <c r="AW4" s="30" t="s">
        <v>15</v>
      </c>
      <c r="AX4" s="24" t="s">
        <v>16</v>
      </c>
      <c r="AY4" s="31"/>
      <c r="AZ4" s="30" t="s">
        <v>17</v>
      </c>
      <c r="BA4" s="30" t="s">
        <v>18</v>
      </c>
      <c r="BB4" s="30" t="s">
        <v>19</v>
      </c>
      <c r="BC4" s="30" t="s">
        <v>20</v>
      </c>
      <c r="BD4" s="30" t="s">
        <v>21</v>
      </c>
    </row>
    <row r="5" spans="1:56" s="6" customFormat="1" ht="24.75" customHeight="1" x14ac:dyDescent="0.15">
      <c r="A5" s="32"/>
      <c r="B5" s="33"/>
      <c r="C5" s="34"/>
      <c r="D5" s="35"/>
      <c r="E5" s="36"/>
      <c r="F5" s="22" t="s">
        <v>22</v>
      </c>
      <c r="G5" s="37" t="s">
        <v>23</v>
      </c>
      <c r="H5" s="24" t="s">
        <v>24</v>
      </c>
      <c r="I5" s="25"/>
      <c r="J5" s="25"/>
      <c r="K5" s="25"/>
      <c r="L5" s="25"/>
      <c r="M5" s="26"/>
      <c r="N5" s="38" t="s">
        <v>25</v>
      </c>
      <c r="O5" s="39"/>
      <c r="P5" s="40"/>
      <c r="Q5" s="24" t="s">
        <v>26</v>
      </c>
      <c r="R5" s="26"/>
      <c r="S5" s="41"/>
      <c r="T5" s="42"/>
      <c r="U5" s="41"/>
      <c r="V5" s="43"/>
      <c r="W5" s="43"/>
      <c r="X5" s="42"/>
      <c r="Y5" s="36"/>
      <c r="Z5" s="36"/>
      <c r="AA5" s="44" t="s">
        <v>27</v>
      </c>
      <c r="AB5" s="45"/>
      <c r="AC5" s="23" t="s">
        <v>28</v>
      </c>
      <c r="AD5" s="23" t="s">
        <v>29</v>
      </c>
      <c r="AE5" s="23" t="s">
        <v>30</v>
      </c>
      <c r="AF5" s="23" t="s">
        <v>31</v>
      </c>
      <c r="AG5" s="19" t="s">
        <v>32</v>
      </c>
      <c r="AH5" s="20"/>
      <c r="AI5" s="20"/>
      <c r="AJ5" s="20"/>
      <c r="AK5" s="20"/>
      <c r="AL5" s="21"/>
      <c r="AM5" s="19" t="s">
        <v>33</v>
      </c>
      <c r="AN5" s="20"/>
      <c r="AO5" s="21"/>
      <c r="AP5" s="23" t="s">
        <v>34</v>
      </c>
      <c r="AQ5" s="23" t="s">
        <v>35</v>
      </c>
      <c r="AR5" s="23" t="s">
        <v>36</v>
      </c>
      <c r="AS5" s="23" t="s">
        <v>37</v>
      </c>
      <c r="AT5" s="22" t="s">
        <v>38</v>
      </c>
      <c r="AU5" s="36"/>
      <c r="AV5" s="36"/>
      <c r="AW5" s="46"/>
      <c r="AX5" s="47" t="s">
        <v>39</v>
      </c>
      <c r="AY5" s="47" t="s">
        <v>40</v>
      </c>
      <c r="AZ5" s="46"/>
      <c r="BA5" s="46"/>
      <c r="BB5" s="46"/>
      <c r="BC5" s="46"/>
      <c r="BD5" s="46"/>
    </row>
    <row r="6" spans="1:56" s="6" customFormat="1" ht="24.75" customHeight="1" x14ac:dyDescent="0.15">
      <c r="A6" s="32"/>
      <c r="B6" s="33"/>
      <c r="C6" s="34"/>
      <c r="D6" s="35"/>
      <c r="E6" s="36"/>
      <c r="F6" s="35"/>
      <c r="G6" s="48"/>
      <c r="H6" s="49" t="s">
        <v>41</v>
      </c>
      <c r="I6" s="50" t="s">
        <v>42</v>
      </c>
      <c r="J6" s="50" t="s">
        <v>43</v>
      </c>
      <c r="K6" s="49" t="s">
        <v>44</v>
      </c>
      <c r="L6" s="49" t="s">
        <v>45</v>
      </c>
      <c r="M6" s="49" t="s">
        <v>46</v>
      </c>
      <c r="N6" s="49" t="s">
        <v>47</v>
      </c>
      <c r="O6" s="49" t="s">
        <v>48</v>
      </c>
      <c r="P6" s="49" t="s">
        <v>49</v>
      </c>
      <c r="Q6" s="49" t="s">
        <v>50</v>
      </c>
      <c r="R6" s="50" t="s">
        <v>51</v>
      </c>
      <c r="S6" s="50" t="s">
        <v>52</v>
      </c>
      <c r="T6" s="50" t="s">
        <v>53</v>
      </c>
      <c r="U6" s="50" t="s">
        <v>54</v>
      </c>
      <c r="V6" s="50" t="s">
        <v>55</v>
      </c>
      <c r="W6" s="50" t="s">
        <v>56</v>
      </c>
      <c r="X6" s="50" t="s">
        <v>51</v>
      </c>
      <c r="Y6" s="36"/>
      <c r="Z6" s="36"/>
      <c r="AA6" s="51"/>
      <c r="AB6" s="52"/>
      <c r="AC6" s="36"/>
      <c r="AD6" s="36"/>
      <c r="AE6" s="36"/>
      <c r="AF6" s="36"/>
      <c r="AG6" s="53" t="s">
        <v>57</v>
      </c>
      <c r="AH6" s="24" t="s">
        <v>58</v>
      </c>
      <c r="AI6" s="25"/>
      <c r="AJ6" s="26"/>
      <c r="AK6" s="24" t="s">
        <v>59</v>
      </c>
      <c r="AL6" s="26"/>
      <c r="AM6" s="23" t="s">
        <v>60</v>
      </c>
      <c r="AN6" s="24" t="s">
        <v>61</v>
      </c>
      <c r="AO6" s="26"/>
      <c r="AP6" s="36"/>
      <c r="AQ6" s="36"/>
      <c r="AR6" s="36"/>
      <c r="AS6" s="36"/>
      <c r="AT6" s="35"/>
      <c r="AU6" s="36"/>
      <c r="AV6" s="36"/>
      <c r="AW6" s="46"/>
      <c r="AX6" s="54"/>
      <c r="AY6" s="54"/>
      <c r="AZ6" s="46"/>
      <c r="BA6" s="46"/>
      <c r="BB6" s="46"/>
      <c r="BC6" s="46"/>
      <c r="BD6" s="46"/>
    </row>
    <row r="7" spans="1:56" s="6" customFormat="1" ht="56.25" customHeight="1" x14ac:dyDescent="0.15">
      <c r="A7" s="32"/>
      <c r="B7" s="33"/>
      <c r="C7" s="34"/>
      <c r="D7" s="35"/>
      <c r="E7" s="36"/>
      <c r="F7" s="35"/>
      <c r="G7" s="48"/>
      <c r="H7" s="55"/>
      <c r="I7" s="56"/>
      <c r="J7" s="56"/>
      <c r="K7" s="55"/>
      <c r="L7" s="55"/>
      <c r="M7" s="55"/>
      <c r="N7" s="55"/>
      <c r="O7" s="55"/>
      <c r="P7" s="55"/>
      <c r="Q7" s="55"/>
      <c r="R7" s="56"/>
      <c r="S7" s="56"/>
      <c r="T7" s="56"/>
      <c r="U7" s="56"/>
      <c r="V7" s="56"/>
      <c r="W7" s="56"/>
      <c r="X7" s="56"/>
      <c r="Y7" s="36"/>
      <c r="Z7" s="36"/>
      <c r="AA7" s="37" t="s">
        <v>62</v>
      </c>
      <c r="AB7" s="37" t="s">
        <v>63</v>
      </c>
      <c r="AC7" s="36"/>
      <c r="AD7" s="36"/>
      <c r="AE7" s="36"/>
      <c r="AF7" s="36"/>
      <c r="AG7" s="36" t="s">
        <v>64</v>
      </c>
      <c r="AH7" s="36" t="s">
        <v>65</v>
      </c>
      <c r="AI7" s="36" t="s">
        <v>66</v>
      </c>
      <c r="AJ7" s="35" t="s">
        <v>67</v>
      </c>
      <c r="AK7" s="36" t="s">
        <v>68</v>
      </c>
      <c r="AL7" s="36" t="s">
        <v>69</v>
      </c>
      <c r="AM7" s="36"/>
      <c r="AN7" s="23" t="s">
        <v>68</v>
      </c>
      <c r="AO7" s="23" t="s">
        <v>69</v>
      </c>
      <c r="AP7" s="36"/>
      <c r="AQ7" s="36"/>
      <c r="AR7" s="36"/>
      <c r="AS7" s="36"/>
      <c r="AT7" s="35"/>
      <c r="AU7" s="36"/>
      <c r="AV7" s="36"/>
      <c r="AW7" s="46"/>
      <c r="AX7" s="54"/>
      <c r="AY7" s="54"/>
      <c r="AZ7" s="46"/>
      <c r="BA7" s="46"/>
      <c r="BB7" s="46"/>
      <c r="BC7" s="46"/>
      <c r="BD7" s="46"/>
    </row>
    <row r="8" spans="1:56" s="6" customFormat="1" ht="24.75" customHeight="1" x14ac:dyDescent="0.15">
      <c r="A8" s="32"/>
      <c r="B8" s="33"/>
      <c r="C8" s="34"/>
      <c r="D8" s="35"/>
      <c r="E8" s="36"/>
      <c r="F8" s="35"/>
      <c r="G8" s="48"/>
      <c r="H8" s="55"/>
      <c r="I8" s="56"/>
      <c r="J8" s="56"/>
      <c r="K8" s="55"/>
      <c r="L8" s="55"/>
      <c r="M8" s="55"/>
      <c r="N8" s="55"/>
      <c r="O8" s="55"/>
      <c r="P8" s="55"/>
      <c r="Q8" s="55"/>
      <c r="R8" s="56"/>
      <c r="S8" s="56"/>
      <c r="T8" s="56"/>
      <c r="U8" s="56"/>
      <c r="V8" s="56"/>
      <c r="W8" s="56"/>
      <c r="X8" s="56"/>
      <c r="Y8" s="36"/>
      <c r="Z8" s="36"/>
      <c r="AA8" s="48"/>
      <c r="AB8" s="48"/>
      <c r="AC8" s="36"/>
      <c r="AD8" s="36"/>
      <c r="AE8" s="36"/>
      <c r="AF8" s="36"/>
      <c r="AG8" s="36"/>
      <c r="AH8" s="36"/>
      <c r="AI8" s="36"/>
      <c r="AJ8" s="35"/>
      <c r="AK8" s="36"/>
      <c r="AL8" s="36"/>
      <c r="AM8" s="36"/>
      <c r="AN8" s="36"/>
      <c r="AO8" s="36"/>
      <c r="AP8" s="36"/>
      <c r="AQ8" s="36"/>
      <c r="AR8" s="36"/>
      <c r="AS8" s="36"/>
      <c r="AT8" s="35"/>
      <c r="AU8" s="36"/>
      <c r="AV8" s="36"/>
      <c r="AW8" s="46"/>
      <c r="AX8" s="54"/>
      <c r="AY8" s="54"/>
      <c r="AZ8" s="46"/>
      <c r="BA8" s="46"/>
      <c r="BB8" s="46"/>
      <c r="BC8" s="46"/>
      <c r="BD8" s="46"/>
    </row>
    <row r="9" spans="1:56" s="6" customFormat="1" ht="69.75" customHeight="1" x14ac:dyDescent="0.15">
      <c r="A9" s="32"/>
      <c r="B9" s="33"/>
      <c r="C9" s="34"/>
      <c r="D9" s="35"/>
      <c r="E9" s="36"/>
      <c r="F9" s="35"/>
      <c r="G9" s="48"/>
      <c r="H9" s="55"/>
      <c r="I9" s="56"/>
      <c r="J9" s="56"/>
      <c r="K9" s="55"/>
      <c r="L9" s="55"/>
      <c r="M9" s="55"/>
      <c r="N9" s="55"/>
      <c r="O9" s="55"/>
      <c r="P9" s="55"/>
      <c r="Q9" s="55"/>
      <c r="R9" s="56"/>
      <c r="S9" s="56"/>
      <c r="T9" s="56"/>
      <c r="U9" s="56"/>
      <c r="V9" s="56"/>
      <c r="W9" s="56"/>
      <c r="X9" s="56"/>
      <c r="Y9" s="36"/>
      <c r="Z9" s="36"/>
      <c r="AA9" s="48"/>
      <c r="AB9" s="48"/>
      <c r="AC9" s="36"/>
      <c r="AD9" s="36"/>
      <c r="AE9" s="36"/>
      <c r="AF9" s="36"/>
      <c r="AG9" s="36"/>
      <c r="AH9" s="36"/>
      <c r="AI9" s="36"/>
      <c r="AJ9" s="35"/>
      <c r="AK9" s="36"/>
      <c r="AL9" s="36"/>
      <c r="AM9" s="36"/>
      <c r="AN9" s="36"/>
      <c r="AO9" s="36"/>
      <c r="AP9" s="36"/>
      <c r="AQ9" s="36"/>
      <c r="AR9" s="36"/>
      <c r="AS9" s="36"/>
      <c r="AT9" s="35"/>
      <c r="AU9" s="36"/>
      <c r="AV9" s="36"/>
      <c r="AW9" s="46"/>
      <c r="AX9" s="54"/>
      <c r="AY9" s="54"/>
      <c r="AZ9" s="46"/>
      <c r="BA9" s="46"/>
      <c r="BB9" s="46"/>
      <c r="BC9" s="46"/>
      <c r="BD9" s="46"/>
    </row>
    <row r="10" spans="1:56" s="6" customFormat="1" ht="241.5" customHeight="1" thickBot="1" x14ac:dyDescent="0.2">
      <c r="A10" s="32"/>
      <c r="B10" s="33"/>
      <c r="C10" s="34"/>
      <c r="D10" s="35"/>
      <c r="E10" s="36"/>
      <c r="F10" s="35"/>
      <c r="G10" s="48"/>
      <c r="H10" s="55"/>
      <c r="I10" s="56"/>
      <c r="J10" s="56"/>
      <c r="K10" s="55"/>
      <c r="L10" s="55"/>
      <c r="M10" s="55"/>
      <c r="N10" s="55"/>
      <c r="O10" s="55"/>
      <c r="P10" s="55"/>
      <c r="Q10" s="55"/>
      <c r="R10" s="56"/>
      <c r="S10" s="56"/>
      <c r="T10" s="56"/>
      <c r="U10" s="56"/>
      <c r="V10" s="56"/>
      <c r="W10" s="56"/>
      <c r="X10" s="56"/>
      <c r="Y10" s="36"/>
      <c r="Z10" s="36"/>
      <c r="AA10" s="48"/>
      <c r="AB10" s="48"/>
      <c r="AC10" s="36"/>
      <c r="AD10" s="36"/>
      <c r="AE10" s="36"/>
      <c r="AF10" s="36"/>
      <c r="AG10" s="57"/>
      <c r="AH10" s="57"/>
      <c r="AI10" s="57"/>
      <c r="AJ10" s="58"/>
      <c r="AK10" s="57"/>
      <c r="AL10" s="57"/>
      <c r="AM10" s="57"/>
      <c r="AN10" s="57"/>
      <c r="AO10" s="57"/>
      <c r="AP10" s="57"/>
      <c r="AQ10" s="57"/>
      <c r="AR10" s="57"/>
      <c r="AS10" s="57"/>
      <c r="AT10" s="35"/>
      <c r="AU10" s="36"/>
      <c r="AV10" s="36"/>
      <c r="AW10" s="46"/>
      <c r="AX10" s="59"/>
      <c r="AY10" s="59"/>
      <c r="AZ10" s="46"/>
      <c r="BA10" s="46"/>
      <c r="BB10" s="60"/>
      <c r="BC10" s="46"/>
      <c r="BD10" s="60"/>
    </row>
    <row r="11" spans="1:56" s="6" customFormat="1" ht="63" customHeight="1" thickBot="1" x14ac:dyDescent="0.35">
      <c r="A11" s="61" t="s">
        <v>70</v>
      </c>
      <c r="B11" s="62"/>
      <c r="C11" s="62"/>
      <c r="D11" s="63">
        <v>985749</v>
      </c>
      <c r="E11" s="63">
        <v>69566</v>
      </c>
      <c r="F11" s="63">
        <v>69566</v>
      </c>
      <c r="G11" s="63">
        <v>15</v>
      </c>
      <c r="H11" s="63">
        <v>68050</v>
      </c>
      <c r="I11" s="63">
        <v>511</v>
      </c>
      <c r="J11" s="64">
        <v>122</v>
      </c>
      <c r="K11" s="63">
        <v>576</v>
      </c>
      <c r="L11" s="63">
        <v>218</v>
      </c>
      <c r="M11" s="63">
        <v>16</v>
      </c>
      <c r="N11" s="63">
        <v>39</v>
      </c>
      <c r="O11" s="63">
        <v>5</v>
      </c>
      <c r="P11" s="63">
        <v>10</v>
      </c>
      <c r="Q11" s="63">
        <v>5</v>
      </c>
      <c r="R11" s="63">
        <v>12</v>
      </c>
      <c r="S11" s="63">
        <v>0</v>
      </c>
      <c r="T11" s="63">
        <v>3</v>
      </c>
      <c r="U11" s="63">
        <v>68049</v>
      </c>
      <c r="V11" s="63">
        <v>511</v>
      </c>
      <c r="W11" s="63">
        <v>993</v>
      </c>
      <c r="X11" s="63">
        <v>14</v>
      </c>
      <c r="Y11" s="63">
        <v>1518</v>
      </c>
      <c r="Z11" s="63">
        <v>1269</v>
      </c>
      <c r="AA11" s="63">
        <v>225</v>
      </c>
      <c r="AB11" s="63">
        <v>149</v>
      </c>
      <c r="AC11" s="63">
        <v>212</v>
      </c>
      <c r="AD11" s="63">
        <v>769</v>
      </c>
      <c r="AE11" s="63">
        <v>727</v>
      </c>
      <c r="AF11" s="63">
        <v>422</v>
      </c>
      <c r="AG11" s="63">
        <v>302</v>
      </c>
      <c r="AH11" s="63">
        <v>124</v>
      </c>
      <c r="AI11" s="63">
        <v>92</v>
      </c>
      <c r="AJ11" s="63">
        <v>5</v>
      </c>
      <c r="AK11" s="63">
        <v>9</v>
      </c>
      <c r="AL11" s="63">
        <v>6</v>
      </c>
      <c r="AM11" s="63">
        <v>7</v>
      </c>
      <c r="AN11" s="63">
        <v>2</v>
      </c>
      <c r="AO11" s="63">
        <v>3</v>
      </c>
      <c r="AP11" s="63">
        <v>1</v>
      </c>
      <c r="AQ11" s="63">
        <v>21</v>
      </c>
      <c r="AR11" s="63">
        <v>186</v>
      </c>
      <c r="AS11" s="63">
        <v>14</v>
      </c>
      <c r="AT11" s="63">
        <v>75</v>
      </c>
      <c r="AU11" s="63">
        <v>249</v>
      </c>
      <c r="AV11" s="63">
        <v>25</v>
      </c>
      <c r="AW11" s="65">
        <f t="shared" ref="AW11:AW56" si="0">(E11+AX11-AY11)/D11%</f>
        <v>13.122813211070973</v>
      </c>
      <c r="AX11" s="66">
        <v>70825</v>
      </c>
      <c r="AY11" s="63">
        <v>11033</v>
      </c>
      <c r="AZ11" s="67">
        <f t="shared" ref="AZ11:AZ16" si="1">Y11/E11%</f>
        <v>2.182100451369922</v>
      </c>
      <c r="BA11" s="67">
        <f t="shared" ref="BA11:BA16" si="2">Z11/Y11%</f>
        <v>83.596837944664031</v>
      </c>
      <c r="BB11" s="67">
        <f t="shared" ref="BB11:BB16" si="3">AI11/E11*100</f>
        <v>0.13224851220423769</v>
      </c>
      <c r="BC11" s="67">
        <f>AQ11/E11*100000</f>
        <v>30.187160394445563</v>
      </c>
      <c r="BD11" s="68">
        <f>AQ11/Y11%</f>
        <v>1.383399209486166</v>
      </c>
    </row>
    <row r="12" spans="1:56" s="6" customFormat="1" ht="63" customHeight="1" x14ac:dyDescent="0.3">
      <c r="A12" s="69" t="s">
        <v>71</v>
      </c>
      <c r="B12" s="70"/>
      <c r="C12" s="70"/>
      <c r="D12" s="71">
        <v>951710</v>
      </c>
      <c r="E12" s="71">
        <v>66209</v>
      </c>
      <c r="F12" s="71">
        <v>66209</v>
      </c>
      <c r="G12" s="71">
        <v>14</v>
      </c>
      <c r="H12" s="71">
        <v>64747</v>
      </c>
      <c r="I12" s="71">
        <v>485</v>
      </c>
      <c r="J12" s="72">
        <v>120</v>
      </c>
      <c r="K12" s="71">
        <v>558</v>
      </c>
      <c r="L12" s="71">
        <v>214</v>
      </c>
      <c r="M12" s="71">
        <v>15</v>
      </c>
      <c r="N12" s="71">
        <v>38</v>
      </c>
      <c r="O12" s="71">
        <v>5</v>
      </c>
      <c r="P12" s="71">
        <v>9</v>
      </c>
      <c r="Q12" s="71">
        <v>5</v>
      </c>
      <c r="R12" s="71">
        <v>11</v>
      </c>
      <c r="S12" s="71">
        <v>0</v>
      </c>
      <c r="T12" s="71">
        <v>3</v>
      </c>
      <c r="U12" s="71">
        <v>64746</v>
      </c>
      <c r="V12" s="71">
        <v>485</v>
      </c>
      <c r="W12" s="71">
        <v>966</v>
      </c>
      <c r="X12" s="71">
        <v>13</v>
      </c>
      <c r="Y12" s="71">
        <v>1464</v>
      </c>
      <c r="Z12" s="71">
        <v>1219</v>
      </c>
      <c r="AA12" s="71">
        <v>210</v>
      </c>
      <c r="AB12" s="71">
        <v>140</v>
      </c>
      <c r="AC12" s="71">
        <v>194</v>
      </c>
      <c r="AD12" s="71">
        <v>748</v>
      </c>
      <c r="AE12" s="71">
        <v>708</v>
      </c>
      <c r="AF12" s="71">
        <v>409</v>
      </c>
      <c r="AG12" s="71">
        <v>294</v>
      </c>
      <c r="AH12" s="71">
        <v>122</v>
      </c>
      <c r="AI12" s="71">
        <v>89</v>
      </c>
      <c r="AJ12" s="71">
        <v>4</v>
      </c>
      <c r="AK12" s="71">
        <v>9</v>
      </c>
      <c r="AL12" s="71">
        <v>6</v>
      </c>
      <c r="AM12" s="71">
        <v>7</v>
      </c>
      <c r="AN12" s="71">
        <v>2</v>
      </c>
      <c r="AO12" s="71">
        <v>3</v>
      </c>
      <c r="AP12" s="71">
        <v>1</v>
      </c>
      <c r="AQ12" s="71">
        <v>21</v>
      </c>
      <c r="AR12" s="71">
        <v>182</v>
      </c>
      <c r="AS12" s="71">
        <v>13</v>
      </c>
      <c r="AT12" s="71">
        <v>60</v>
      </c>
      <c r="AU12" s="71">
        <v>245</v>
      </c>
      <c r="AV12" s="71">
        <v>22</v>
      </c>
      <c r="AW12" s="73">
        <f t="shared" si="0"/>
        <v>12.987779890933162</v>
      </c>
      <c r="AX12" s="71">
        <v>67388</v>
      </c>
      <c r="AY12" s="71">
        <v>9991</v>
      </c>
      <c r="AZ12" s="74">
        <f t="shared" si="1"/>
        <v>2.2111797489767251</v>
      </c>
      <c r="BA12" s="74">
        <f t="shared" si="2"/>
        <v>83.265027322404364</v>
      </c>
      <c r="BB12" s="74">
        <f t="shared" si="3"/>
        <v>0.13442281260855776</v>
      </c>
      <c r="BC12" s="74">
        <f t="shared" ref="BC12:BC56" si="4">AQ12/E12*100000</f>
        <v>31.717742300895651</v>
      </c>
      <c r="BD12" s="75">
        <f t="shared" ref="BD12:BD56" si="5">AQ12/Y12%</f>
        <v>1.4344262295081966</v>
      </c>
    </row>
    <row r="13" spans="1:56" s="6" customFormat="1" ht="63" customHeight="1" thickBot="1" x14ac:dyDescent="0.35">
      <c r="A13" s="69" t="s">
        <v>72</v>
      </c>
      <c r="B13" s="70"/>
      <c r="C13" s="70"/>
      <c r="D13" s="71">
        <v>34039</v>
      </c>
      <c r="E13" s="71">
        <v>3357</v>
      </c>
      <c r="F13" s="71">
        <v>3357</v>
      </c>
      <c r="G13" s="71">
        <v>1</v>
      </c>
      <c r="H13" s="71">
        <v>3303</v>
      </c>
      <c r="I13" s="71">
        <v>26</v>
      </c>
      <c r="J13" s="71">
        <v>2</v>
      </c>
      <c r="K13" s="71">
        <v>18</v>
      </c>
      <c r="L13" s="71">
        <v>4</v>
      </c>
      <c r="M13" s="71">
        <v>1</v>
      </c>
      <c r="N13" s="71">
        <v>1</v>
      </c>
      <c r="O13" s="71">
        <v>0</v>
      </c>
      <c r="P13" s="71">
        <v>1</v>
      </c>
      <c r="Q13" s="71">
        <v>0</v>
      </c>
      <c r="R13" s="71">
        <v>1</v>
      </c>
      <c r="S13" s="71">
        <v>0</v>
      </c>
      <c r="T13" s="71">
        <v>0</v>
      </c>
      <c r="U13" s="71">
        <v>3303</v>
      </c>
      <c r="V13" s="71">
        <v>26</v>
      </c>
      <c r="W13" s="71">
        <v>27</v>
      </c>
      <c r="X13" s="71">
        <v>1</v>
      </c>
      <c r="Y13" s="71">
        <v>54</v>
      </c>
      <c r="Z13" s="71">
        <v>50</v>
      </c>
      <c r="AA13" s="71">
        <v>15</v>
      </c>
      <c r="AB13" s="71">
        <v>9</v>
      </c>
      <c r="AC13" s="71">
        <v>18</v>
      </c>
      <c r="AD13" s="71">
        <v>21</v>
      </c>
      <c r="AE13" s="71">
        <v>19</v>
      </c>
      <c r="AF13" s="71">
        <v>13</v>
      </c>
      <c r="AG13" s="71">
        <v>8</v>
      </c>
      <c r="AH13" s="71">
        <v>2</v>
      </c>
      <c r="AI13" s="71">
        <v>3</v>
      </c>
      <c r="AJ13" s="71">
        <v>1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0</v>
      </c>
      <c r="AR13" s="71">
        <v>4</v>
      </c>
      <c r="AS13" s="71">
        <v>1</v>
      </c>
      <c r="AT13" s="71">
        <v>15</v>
      </c>
      <c r="AU13" s="71">
        <v>4</v>
      </c>
      <c r="AV13" s="71">
        <v>3</v>
      </c>
      <c r="AW13" s="73">
        <f t="shared" si="0"/>
        <v>16.898263756279562</v>
      </c>
      <c r="AX13" s="71">
        <v>3437</v>
      </c>
      <c r="AY13" s="71">
        <v>1042</v>
      </c>
      <c r="AZ13" s="74">
        <f t="shared" si="1"/>
        <v>1.6085790884718498</v>
      </c>
      <c r="BA13" s="74">
        <f t="shared" si="2"/>
        <v>92.592592592592581</v>
      </c>
      <c r="BB13" s="74">
        <f t="shared" si="3"/>
        <v>8.936550491510277E-2</v>
      </c>
      <c r="BC13" s="74">
        <f t="shared" si="4"/>
        <v>0</v>
      </c>
      <c r="BD13" s="75">
        <f t="shared" si="5"/>
        <v>0</v>
      </c>
    </row>
    <row r="14" spans="1:56" s="6" customFormat="1" ht="63" customHeight="1" thickBot="1" x14ac:dyDescent="0.35">
      <c r="A14" s="61" t="s">
        <v>73</v>
      </c>
      <c r="B14" s="62"/>
      <c r="C14" s="62"/>
      <c r="D14" s="63">
        <v>29926</v>
      </c>
      <c r="E14" s="63">
        <v>2126</v>
      </c>
      <c r="F14" s="63">
        <v>2126</v>
      </c>
      <c r="G14" s="63">
        <v>0</v>
      </c>
      <c r="H14" s="63">
        <v>2081</v>
      </c>
      <c r="I14" s="63">
        <v>13</v>
      </c>
      <c r="J14" s="63">
        <v>0</v>
      </c>
      <c r="K14" s="63">
        <v>23</v>
      </c>
      <c r="L14" s="63">
        <v>9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2081</v>
      </c>
      <c r="V14" s="63">
        <v>13</v>
      </c>
      <c r="W14" s="63">
        <v>32</v>
      </c>
      <c r="X14" s="63">
        <v>0</v>
      </c>
      <c r="Y14" s="63">
        <v>45</v>
      </c>
      <c r="Z14" s="63">
        <v>37</v>
      </c>
      <c r="AA14" s="63">
        <v>12</v>
      </c>
      <c r="AB14" s="63">
        <v>6</v>
      </c>
      <c r="AC14" s="63">
        <v>12</v>
      </c>
      <c r="AD14" s="63">
        <v>20</v>
      </c>
      <c r="AE14" s="63">
        <v>20</v>
      </c>
      <c r="AF14" s="63">
        <v>14</v>
      </c>
      <c r="AG14" s="63">
        <v>11</v>
      </c>
      <c r="AH14" s="63">
        <v>4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1</v>
      </c>
      <c r="AS14" s="63">
        <v>0</v>
      </c>
      <c r="AT14" s="63">
        <v>5</v>
      </c>
      <c r="AU14" s="63">
        <v>8</v>
      </c>
      <c r="AV14" s="63">
        <v>2</v>
      </c>
      <c r="AW14" s="65">
        <f t="shared" si="0"/>
        <v>14.783131724921473</v>
      </c>
      <c r="AX14" s="66">
        <v>2324</v>
      </c>
      <c r="AY14" s="63">
        <v>26</v>
      </c>
      <c r="AZ14" s="67">
        <f t="shared" si="1"/>
        <v>2.1166509877704609</v>
      </c>
      <c r="BA14" s="67">
        <f t="shared" si="2"/>
        <v>82.222222222222214</v>
      </c>
      <c r="BB14" s="67">
        <f t="shared" si="3"/>
        <v>0</v>
      </c>
      <c r="BC14" s="67">
        <f t="shared" si="4"/>
        <v>0</v>
      </c>
      <c r="BD14" s="68">
        <f t="shared" si="5"/>
        <v>0</v>
      </c>
    </row>
    <row r="15" spans="1:56" s="6" customFormat="1" ht="63" customHeight="1" x14ac:dyDescent="0.3">
      <c r="A15" s="69" t="s">
        <v>74</v>
      </c>
      <c r="B15" s="70"/>
      <c r="C15" s="70"/>
      <c r="D15" s="71">
        <v>27260</v>
      </c>
      <c r="E15" s="71">
        <v>1905</v>
      </c>
      <c r="F15" s="71">
        <v>1905</v>
      </c>
      <c r="G15" s="71">
        <v>0</v>
      </c>
      <c r="H15" s="71">
        <v>1863</v>
      </c>
      <c r="I15" s="71">
        <v>11</v>
      </c>
      <c r="J15" s="71">
        <v>0</v>
      </c>
      <c r="K15" s="71">
        <v>22</v>
      </c>
      <c r="L15" s="71">
        <v>9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1863</v>
      </c>
      <c r="V15" s="71">
        <v>11</v>
      </c>
      <c r="W15" s="71">
        <v>31</v>
      </c>
      <c r="X15" s="71">
        <v>0</v>
      </c>
      <c r="Y15" s="71">
        <v>42</v>
      </c>
      <c r="Z15" s="71">
        <v>34</v>
      </c>
      <c r="AA15" s="71">
        <v>10</v>
      </c>
      <c r="AB15" s="71">
        <v>6</v>
      </c>
      <c r="AC15" s="71">
        <v>10</v>
      </c>
      <c r="AD15" s="71">
        <v>19</v>
      </c>
      <c r="AE15" s="71">
        <v>20</v>
      </c>
      <c r="AF15" s="71">
        <v>12</v>
      </c>
      <c r="AG15" s="71">
        <v>11</v>
      </c>
      <c r="AH15" s="71">
        <v>4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71">
        <v>0</v>
      </c>
      <c r="AP15" s="71">
        <v>0</v>
      </c>
      <c r="AQ15" s="71">
        <v>0</v>
      </c>
      <c r="AR15" s="71">
        <v>0</v>
      </c>
      <c r="AS15" s="71">
        <v>0</v>
      </c>
      <c r="AT15" s="71">
        <v>5</v>
      </c>
      <c r="AU15" s="71">
        <v>8</v>
      </c>
      <c r="AV15" s="71">
        <v>2</v>
      </c>
      <c r="AW15" s="73">
        <f t="shared" si="0"/>
        <v>14.420396184886279</v>
      </c>
      <c r="AX15" s="76">
        <v>2052</v>
      </c>
      <c r="AY15" s="71">
        <v>26</v>
      </c>
      <c r="AZ15" s="74">
        <f t="shared" si="1"/>
        <v>2.204724409448819</v>
      </c>
      <c r="BA15" s="74">
        <f t="shared" si="2"/>
        <v>80.952380952380949</v>
      </c>
      <c r="BB15" s="74">
        <f t="shared" si="3"/>
        <v>0</v>
      </c>
      <c r="BC15" s="74">
        <f t="shared" si="4"/>
        <v>0</v>
      </c>
      <c r="BD15" s="75">
        <f t="shared" si="5"/>
        <v>0</v>
      </c>
    </row>
    <row r="16" spans="1:56" s="6" customFormat="1" ht="63" customHeight="1" x14ac:dyDescent="0.3">
      <c r="A16" s="69" t="s">
        <v>75</v>
      </c>
      <c r="B16" s="70"/>
      <c r="C16" s="70"/>
      <c r="D16" s="71">
        <v>2530</v>
      </c>
      <c r="E16" s="71">
        <v>221</v>
      </c>
      <c r="F16" s="71">
        <v>221</v>
      </c>
      <c r="G16" s="71">
        <v>0</v>
      </c>
      <c r="H16" s="71">
        <v>218</v>
      </c>
      <c r="I16" s="71">
        <v>2</v>
      </c>
      <c r="J16" s="71">
        <v>0</v>
      </c>
      <c r="K16" s="71">
        <v>1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218</v>
      </c>
      <c r="V16" s="71">
        <v>2</v>
      </c>
      <c r="W16" s="71">
        <v>1</v>
      </c>
      <c r="X16" s="71">
        <v>0</v>
      </c>
      <c r="Y16" s="71">
        <v>3</v>
      </c>
      <c r="Z16" s="71">
        <v>3</v>
      </c>
      <c r="AA16" s="71">
        <v>2</v>
      </c>
      <c r="AB16" s="71">
        <v>0</v>
      </c>
      <c r="AC16" s="71">
        <v>2</v>
      </c>
      <c r="AD16" s="71">
        <v>1</v>
      </c>
      <c r="AE16" s="71">
        <v>0</v>
      </c>
      <c r="AF16" s="71">
        <v>2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71">
        <v>0</v>
      </c>
      <c r="AP16" s="71">
        <v>0</v>
      </c>
      <c r="AQ16" s="71">
        <v>0</v>
      </c>
      <c r="AR16" s="71">
        <v>1</v>
      </c>
      <c r="AS16" s="71">
        <v>0</v>
      </c>
      <c r="AT16" s="71">
        <v>0</v>
      </c>
      <c r="AU16" s="71">
        <v>0</v>
      </c>
      <c r="AV16" s="71">
        <v>0</v>
      </c>
      <c r="AW16" s="73">
        <f t="shared" si="0"/>
        <v>17.351778656126481</v>
      </c>
      <c r="AX16" s="76">
        <v>218</v>
      </c>
      <c r="AY16" s="71">
        <v>0</v>
      </c>
      <c r="AZ16" s="74">
        <f t="shared" si="1"/>
        <v>1.3574660633484164</v>
      </c>
      <c r="BA16" s="74">
        <f t="shared" si="2"/>
        <v>100</v>
      </c>
      <c r="BB16" s="74">
        <f t="shared" si="3"/>
        <v>0</v>
      </c>
      <c r="BC16" s="74">
        <f t="shared" si="4"/>
        <v>0</v>
      </c>
      <c r="BD16" s="75">
        <f t="shared" si="5"/>
        <v>0</v>
      </c>
    </row>
    <row r="17" spans="1:56" s="6" customFormat="1" ht="63" customHeight="1" thickBot="1" x14ac:dyDescent="0.35">
      <c r="A17" s="69" t="s">
        <v>76</v>
      </c>
      <c r="B17" s="70"/>
      <c r="C17" s="70"/>
      <c r="D17" s="71">
        <v>136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71">
        <v>0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71">
        <v>0</v>
      </c>
      <c r="AV17" s="71">
        <v>0</v>
      </c>
      <c r="AW17" s="73">
        <f t="shared" si="0"/>
        <v>39.705882352941174</v>
      </c>
      <c r="AX17" s="76">
        <v>54</v>
      </c>
      <c r="AY17" s="71">
        <v>0</v>
      </c>
      <c r="AZ17" s="74">
        <v>0</v>
      </c>
      <c r="BA17" s="74">
        <v>0</v>
      </c>
      <c r="BB17" s="74">
        <v>0</v>
      </c>
      <c r="BC17" s="74">
        <v>0</v>
      </c>
      <c r="BD17" s="75">
        <v>0</v>
      </c>
    </row>
    <row r="18" spans="1:56" s="6" customFormat="1" ht="63" customHeight="1" thickBot="1" x14ac:dyDescent="0.35">
      <c r="A18" s="61" t="s">
        <v>77</v>
      </c>
      <c r="B18" s="62"/>
      <c r="C18" s="62"/>
      <c r="D18" s="63">
        <v>80012</v>
      </c>
      <c r="E18" s="63">
        <v>5282</v>
      </c>
      <c r="F18" s="63">
        <v>5282</v>
      </c>
      <c r="G18" s="63">
        <v>0</v>
      </c>
      <c r="H18" s="63">
        <v>5142</v>
      </c>
      <c r="I18" s="63">
        <v>51</v>
      </c>
      <c r="J18" s="63">
        <v>0</v>
      </c>
      <c r="K18" s="63">
        <v>65</v>
      </c>
      <c r="L18" s="63">
        <v>16</v>
      </c>
      <c r="M18" s="63">
        <v>0</v>
      </c>
      <c r="N18" s="63">
        <v>4</v>
      </c>
      <c r="O18" s="63">
        <v>2</v>
      </c>
      <c r="P18" s="63">
        <v>2</v>
      </c>
      <c r="Q18" s="63">
        <v>0</v>
      </c>
      <c r="R18" s="63">
        <v>0</v>
      </c>
      <c r="S18" s="63">
        <v>0</v>
      </c>
      <c r="T18" s="63">
        <v>0</v>
      </c>
      <c r="U18" s="63">
        <v>5142</v>
      </c>
      <c r="V18" s="63">
        <v>51</v>
      </c>
      <c r="W18" s="63">
        <v>89</v>
      </c>
      <c r="X18" s="63">
        <v>0</v>
      </c>
      <c r="Y18" s="63">
        <v>140</v>
      </c>
      <c r="Z18" s="63">
        <v>124</v>
      </c>
      <c r="AA18" s="63">
        <v>34</v>
      </c>
      <c r="AB18" s="63">
        <v>19</v>
      </c>
      <c r="AC18" s="63">
        <v>39</v>
      </c>
      <c r="AD18" s="63">
        <v>51</v>
      </c>
      <c r="AE18" s="63">
        <v>71</v>
      </c>
      <c r="AF18" s="63">
        <v>35</v>
      </c>
      <c r="AG18" s="63">
        <v>33</v>
      </c>
      <c r="AH18" s="63">
        <v>9</v>
      </c>
      <c r="AI18" s="63">
        <v>8</v>
      </c>
      <c r="AJ18" s="63">
        <v>0</v>
      </c>
      <c r="AK18" s="63">
        <v>0</v>
      </c>
      <c r="AL18" s="63">
        <v>0</v>
      </c>
      <c r="AM18" s="63">
        <v>1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2</v>
      </c>
      <c r="AT18" s="63">
        <v>34</v>
      </c>
      <c r="AU18" s="63">
        <v>16</v>
      </c>
      <c r="AV18" s="63">
        <v>3</v>
      </c>
      <c r="AW18" s="65">
        <f t="shared" si="0"/>
        <v>12.22816577513373</v>
      </c>
      <c r="AX18" s="66">
        <v>5306</v>
      </c>
      <c r="AY18" s="63">
        <v>804</v>
      </c>
      <c r="AZ18" s="67">
        <f t="shared" ref="AZ18:AZ56" si="6">Y18/E18%</f>
        <v>2.6505111700113595</v>
      </c>
      <c r="BA18" s="67">
        <f t="shared" ref="BA18:BA34" si="7">Z18/Y18%</f>
        <v>88.571428571428584</v>
      </c>
      <c r="BB18" s="67">
        <f t="shared" ref="BB18:BB56" si="8">AI18/E18*100</f>
        <v>0.15145778114350625</v>
      </c>
      <c r="BC18" s="67">
        <f t="shared" si="4"/>
        <v>0</v>
      </c>
      <c r="BD18" s="68">
        <f t="shared" si="5"/>
        <v>0</v>
      </c>
    </row>
    <row r="19" spans="1:56" s="6" customFormat="1" ht="63" customHeight="1" x14ac:dyDescent="0.3">
      <c r="A19" s="69" t="s">
        <v>78</v>
      </c>
      <c r="B19" s="70"/>
      <c r="C19" s="70"/>
      <c r="D19" s="71">
        <v>42453</v>
      </c>
      <c r="E19" s="71">
        <v>2479</v>
      </c>
      <c r="F19" s="71">
        <v>2479</v>
      </c>
      <c r="G19" s="71">
        <v>0</v>
      </c>
      <c r="H19" s="71">
        <v>2417</v>
      </c>
      <c r="I19" s="71">
        <v>19</v>
      </c>
      <c r="J19" s="71">
        <v>0</v>
      </c>
      <c r="K19" s="71">
        <v>31</v>
      </c>
      <c r="L19" s="71">
        <v>10</v>
      </c>
      <c r="M19" s="71">
        <v>0</v>
      </c>
      <c r="N19" s="71">
        <v>1</v>
      </c>
      <c r="O19" s="71">
        <v>0</v>
      </c>
      <c r="P19" s="71">
        <v>1</v>
      </c>
      <c r="Q19" s="71">
        <v>0</v>
      </c>
      <c r="R19" s="71">
        <v>0</v>
      </c>
      <c r="S19" s="71">
        <v>0</v>
      </c>
      <c r="T19" s="71">
        <v>0</v>
      </c>
      <c r="U19" s="71">
        <v>2417</v>
      </c>
      <c r="V19" s="71">
        <v>19</v>
      </c>
      <c r="W19" s="71">
        <v>43</v>
      </c>
      <c r="X19" s="71">
        <v>0</v>
      </c>
      <c r="Y19" s="71">
        <v>62</v>
      </c>
      <c r="Z19" s="71">
        <v>55</v>
      </c>
      <c r="AA19" s="71">
        <v>14</v>
      </c>
      <c r="AB19" s="71">
        <v>6</v>
      </c>
      <c r="AC19" s="71">
        <v>13</v>
      </c>
      <c r="AD19" s="71">
        <v>37</v>
      </c>
      <c r="AE19" s="71">
        <v>31</v>
      </c>
      <c r="AF19" s="71">
        <v>19</v>
      </c>
      <c r="AG19" s="71">
        <v>15</v>
      </c>
      <c r="AH19" s="71">
        <v>5</v>
      </c>
      <c r="AI19" s="71">
        <v>5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71">
        <v>0</v>
      </c>
      <c r="AP19" s="71">
        <v>0</v>
      </c>
      <c r="AQ19" s="71">
        <v>0</v>
      </c>
      <c r="AR19" s="71">
        <v>0</v>
      </c>
      <c r="AS19" s="71">
        <v>2</v>
      </c>
      <c r="AT19" s="71">
        <v>10</v>
      </c>
      <c r="AU19" s="71">
        <v>7</v>
      </c>
      <c r="AV19" s="71">
        <v>0</v>
      </c>
      <c r="AW19" s="73">
        <f t="shared" si="0"/>
        <v>11.356087908981698</v>
      </c>
      <c r="AX19" s="76">
        <v>2392</v>
      </c>
      <c r="AY19" s="71">
        <v>50</v>
      </c>
      <c r="AZ19" s="74">
        <f t="shared" si="6"/>
        <v>2.501008471157725</v>
      </c>
      <c r="BA19" s="74">
        <f t="shared" si="7"/>
        <v>88.709677419354833</v>
      </c>
      <c r="BB19" s="74">
        <f t="shared" si="8"/>
        <v>0.20169423154497781</v>
      </c>
      <c r="BC19" s="74">
        <f t="shared" si="4"/>
        <v>0</v>
      </c>
      <c r="BD19" s="75">
        <f t="shared" si="5"/>
        <v>0</v>
      </c>
    </row>
    <row r="20" spans="1:56" s="6" customFormat="1" ht="63" customHeight="1" x14ac:dyDescent="0.3">
      <c r="A20" s="69" t="s">
        <v>79</v>
      </c>
      <c r="B20" s="70"/>
      <c r="C20" s="70"/>
      <c r="D20" s="71">
        <v>18801</v>
      </c>
      <c r="E20" s="71">
        <v>1041</v>
      </c>
      <c r="F20" s="71">
        <v>1041</v>
      </c>
      <c r="G20" s="71">
        <v>0</v>
      </c>
      <c r="H20" s="71">
        <v>1011</v>
      </c>
      <c r="I20" s="71">
        <v>10</v>
      </c>
      <c r="J20" s="71">
        <v>0</v>
      </c>
      <c r="K20" s="71">
        <v>14</v>
      </c>
      <c r="L20" s="71">
        <v>1</v>
      </c>
      <c r="M20" s="71">
        <v>0</v>
      </c>
      <c r="N20" s="71">
        <v>2</v>
      </c>
      <c r="O20" s="71">
        <v>2</v>
      </c>
      <c r="P20" s="71">
        <v>1</v>
      </c>
      <c r="Q20" s="71">
        <v>0</v>
      </c>
      <c r="R20" s="71">
        <v>0</v>
      </c>
      <c r="S20" s="71">
        <v>0</v>
      </c>
      <c r="T20" s="71">
        <v>0</v>
      </c>
      <c r="U20" s="71">
        <v>1011</v>
      </c>
      <c r="V20" s="71">
        <v>10</v>
      </c>
      <c r="W20" s="71">
        <v>20</v>
      </c>
      <c r="X20" s="71">
        <v>0</v>
      </c>
      <c r="Y20" s="71">
        <v>30</v>
      </c>
      <c r="Z20" s="71">
        <v>29</v>
      </c>
      <c r="AA20" s="71">
        <v>7</v>
      </c>
      <c r="AB20" s="71">
        <v>2</v>
      </c>
      <c r="AC20" s="71">
        <v>7</v>
      </c>
      <c r="AD20" s="71">
        <v>8</v>
      </c>
      <c r="AE20" s="71">
        <v>24</v>
      </c>
      <c r="AF20" s="71">
        <v>14</v>
      </c>
      <c r="AG20" s="71">
        <v>9</v>
      </c>
      <c r="AH20" s="71">
        <v>2</v>
      </c>
      <c r="AI20" s="71">
        <v>0</v>
      </c>
      <c r="AJ20" s="71">
        <v>0</v>
      </c>
      <c r="AK20" s="71">
        <v>0</v>
      </c>
      <c r="AL20" s="71">
        <v>0</v>
      </c>
      <c r="AM20" s="71">
        <v>1</v>
      </c>
      <c r="AN20" s="71">
        <v>0</v>
      </c>
      <c r="AO20" s="71">
        <v>0</v>
      </c>
      <c r="AP20" s="71">
        <v>0</v>
      </c>
      <c r="AQ20" s="71">
        <v>0</v>
      </c>
      <c r="AR20" s="71">
        <v>0</v>
      </c>
      <c r="AS20" s="71">
        <v>0</v>
      </c>
      <c r="AT20" s="71">
        <v>2</v>
      </c>
      <c r="AU20" s="71">
        <v>1</v>
      </c>
      <c r="AV20" s="71">
        <v>1</v>
      </c>
      <c r="AW20" s="73">
        <f t="shared" si="0"/>
        <v>10.877081006329451</v>
      </c>
      <c r="AX20" s="76">
        <v>1068</v>
      </c>
      <c r="AY20" s="71">
        <v>64</v>
      </c>
      <c r="AZ20" s="74">
        <f t="shared" si="6"/>
        <v>2.8818443804034581</v>
      </c>
      <c r="BA20" s="74">
        <f t="shared" si="7"/>
        <v>96.666666666666671</v>
      </c>
      <c r="BB20" s="74">
        <f t="shared" si="8"/>
        <v>0</v>
      </c>
      <c r="BC20" s="74">
        <f t="shared" si="4"/>
        <v>0</v>
      </c>
      <c r="BD20" s="75">
        <f t="shared" si="5"/>
        <v>0</v>
      </c>
    </row>
    <row r="21" spans="1:56" s="6" customFormat="1" ht="63" customHeight="1" x14ac:dyDescent="0.3">
      <c r="A21" s="69" t="s">
        <v>80</v>
      </c>
      <c r="B21" s="70"/>
      <c r="C21" s="70"/>
      <c r="D21" s="71">
        <v>13020</v>
      </c>
      <c r="E21" s="71">
        <v>879</v>
      </c>
      <c r="F21" s="71">
        <v>879</v>
      </c>
      <c r="G21" s="71">
        <v>0</v>
      </c>
      <c r="H21" s="71">
        <v>855</v>
      </c>
      <c r="I21" s="71">
        <v>10</v>
      </c>
      <c r="J21" s="71">
        <v>0</v>
      </c>
      <c r="K21" s="71">
        <v>11</v>
      </c>
      <c r="L21" s="71">
        <v>3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855</v>
      </c>
      <c r="V21" s="71">
        <v>10</v>
      </c>
      <c r="W21" s="71">
        <v>14</v>
      </c>
      <c r="X21" s="71">
        <v>0</v>
      </c>
      <c r="Y21" s="71">
        <v>24</v>
      </c>
      <c r="Z21" s="71">
        <v>18</v>
      </c>
      <c r="AA21" s="71">
        <v>6</v>
      </c>
      <c r="AB21" s="71">
        <v>6</v>
      </c>
      <c r="AC21" s="71">
        <v>7</v>
      </c>
      <c r="AD21" s="71">
        <v>0</v>
      </c>
      <c r="AE21" s="71">
        <v>7</v>
      </c>
      <c r="AF21" s="71">
        <v>1</v>
      </c>
      <c r="AG21" s="71">
        <v>5</v>
      </c>
      <c r="AH21" s="71">
        <v>2</v>
      </c>
      <c r="AI21" s="71">
        <v>1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1">
        <v>9</v>
      </c>
      <c r="AU21" s="71">
        <v>6</v>
      </c>
      <c r="AV21" s="71">
        <v>0</v>
      </c>
      <c r="AW21" s="73">
        <f t="shared" si="0"/>
        <v>13.225806451612904</v>
      </c>
      <c r="AX21" s="76">
        <v>941</v>
      </c>
      <c r="AY21" s="71">
        <v>98</v>
      </c>
      <c r="AZ21" s="74">
        <f t="shared" si="6"/>
        <v>2.7303754266211606</v>
      </c>
      <c r="BA21" s="74">
        <f t="shared" si="7"/>
        <v>75</v>
      </c>
      <c r="BB21" s="74">
        <f t="shared" si="8"/>
        <v>0.11376564277588168</v>
      </c>
      <c r="BC21" s="74">
        <f t="shared" si="4"/>
        <v>0</v>
      </c>
      <c r="BD21" s="75">
        <f t="shared" si="5"/>
        <v>0</v>
      </c>
    </row>
    <row r="22" spans="1:56" s="6" customFormat="1" ht="63" customHeight="1" thickBot="1" x14ac:dyDescent="0.35">
      <c r="A22" s="69" t="s">
        <v>81</v>
      </c>
      <c r="B22" s="70"/>
      <c r="C22" s="70"/>
      <c r="D22" s="71">
        <v>5738</v>
      </c>
      <c r="E22" s="71">
        <v>883</v>
      </c>
      <c r="F22" s="71">
        <v>883</v>
      </c>
      <c r="G22" s="71">
        <v>0</v>
      </c>
      <c r="H22" s="71">
        <v>859</v>
      </c>
      <c r="I22" s="71">
        <v>12</v>
      </c>
      <c r="J22" s="71">
        <v>0</v>
      </c>
      <c r="K22" s="71">
        <v>9</v>
      </c>
      <c r="L22" s="71">
        <v>2</v>
      </c>
      <c r="M22" s="71">
        <v>0</v>
      </c>
      <c r="N22" s="71">
        <v>1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859</v>
      </c>
      <c r="V22" s="71">
        <v>12</v>
      </c>
      <c r="W22" s="71">
        <v>12</v>
      </c>
      <c r="X22" s="71">
        <v>0</v>
      </c>
      <c r="Y22" s="71">
        <v>24</v>
      </c>
      <c r="Z22" s="71">
        <v>22</v>
      </c>
      <c r="AA22" s="71">
        <v>7</v>
      </c>
      <c r="AB22" s="71">
        <v>5</v>
      </c>
      <c r="AC22" s="71">
        <v>12</v>
      </c>
      <c r="AD22" s="71">
        <v>6</v>
      </c>
      <c r="AE22" s="71">
        <v>9</v>
      </c>
      <c r="AF22" s="71">
        <v>1</v>
      </c>
      <c r="AG22" s="71">
        <v>4</v>
      </c>
      <c r="AH22" s="71">
        <v>0</v>
      </c>
      <c r="AI22" s="71">
        <v>2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71">
        <v>0</v>
      </c>
      <c r="AP22" s="71">
        <v>0</v>
      </c>
      <c r="AQ22" s="71">
        <v>0</v>
      </c>
      <c r="AR22" s="71">
        <v>0</v>
      </c>
      <c r="AS22" s="71">
        <v>0</v>
      </c>
      <c r="AT22" s="71">
        <v>13</v>
      </c>
      <c r="AU22" s="71">
        <v>2</v>
      </c>
      <c r="AV22" s="71">
        <v>2</v>
      </c>
      <c r="AW22" s="73">
        <f t="shared" si="0"/>
        <v>20.843499477169743</v>
      </c>
      <c r="AX22" s="76">
        <v>905</v>
      </c>
      <c r="AY22" s="71">
        <v>592</v>
      </c>
      <c r="AZ22" s="74">
        <f t="shared" si="6"/>
        <v>2.7180067950169877</v>
      </c>
      <c r="BA22" s="74">
        <f t="shared" si="7"/>
        <v>91.666666666666671</v>
      </c>
      <c r="BB22" s="74">
        <f t="shared" si="8"/>
        <v>0.22650056625141565</v>
      </c>
      <c r="BC22" s="74">
        <f t="shared" si="4"/>
        <v>0</v>
      </c>
      <c r="BD22" s="75">
        <f t="shared" si="5"/>
        <v>0</v>
      </c>
    </row>
    <row r="23" spans="1:56" s="6" customFormat="1" ht="63" customHeight="1" thickBot="1" x14ac:dyDescent="0.35">
      <c r="A23" s="61" t="s">
        <v>82</v>
      </c>
      <c r="B23" s="62"/>
      <c r="C23" s="62"/>
      <c r="D23" s="63">
        <v>27324</v>
      </c>
      <c r="E23" s="63">
        <v>2335</v>
      </c>
      <c r="F23" s="63">
        <v>2333</v>
      </c>
      <c r="G23" s="63">
        <v>2</v>
      </c>
      <c r="H23" s="63">
        <v>2296</v>
      </c>
      <c r="I23" s="63">
        <v>13</v>
      </c>
      <c r="J23" s="63">
        <v>0</v>
      </c>
      <c r="K23" s="63">
        <v>22</v>
      </c>
      <c r="L23" s="63">
        <v>2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2296</v>
      </c>
      <c r="V23" s="63">
        <v>13</v>
      </c>
      <c r="W23" s="63">
        <v>24</v>
      </c>
      <c r="X23" s="63">
        <v>2</v>
      </c>
      <c r="Y23" s="63">
        <v>39</v>
      </c>
      <c r="Z23" s="63">
        <v>36</v>
      </c>
      <c r="AA23" s="63">
        <v>5</v>
      </c>
      <c r="AB23" s="63">
        <v>3</v>
      </c>
      <c r="AC23" s="63">
        <v>0</v>
      </c>
      <c r="AD23" s="63">
        <v>24</v>
      </c>
      <c r="AE23" s="63">
        <v>35</v>
      </c>
      <c r="AF23" s="63">
        <v>15</v>
      </c>
      <c r="AG23" s="63">
        <v>11</v>
      </c>
      <c r="AH23" s="63">
        <v>4</v>
      </c>
      <c r="AI23" s="63">
        <v>3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3</v>
      </c>
      <c r="AU23" s="63">
        <v>3</v>
      </c>
      <c r="AV23" s="63">
        <v>1</v>
      </c>
      <c r="AW23" s="65">
        <f t="shared" si="0"/>
        <v>16.564192651149174</v>
      </c>
      <c r="AX23" s="77">
        <v>2247</v>
      </c>
      <c r="AY23" s="77">
        <v>56</v>
      </c>
      <c r="AZ23" s="67">
        <f t="shared" si="6"/>
        <v>1.6702355460385439</v>
      </c>
      <c r="BA23" s="67">
        <f t="shared" si="7"/>
        <v>92.307692307692307</v>
      </c>
      <c r="BB23" s="67">
        <f t="shared" si="8"/>
        <v>0.1284796573875803</v>
      </c>
      <c r="BC23" s="67">
        <f t="shared" si="4"/>
        <v>0</v>
      </c>
      <c r="BD23" s="68">
        <f t="shared" si="5"/>
        <v>0</v>
      </c>
    </row>
    <row r="24" spans="1:56" s="6" customFormat="1" ht="63" customHeight="1" x14ac:dyDescent="0.3">
      <c r="A24" s="69" t="s">
        <v>83</v>
      </c>
      <c r="B24" s="70"/>
      <c r="C24" s="70"/>
      <c r="D24" s="71">
        <v>22310</v>
      </c>
      <c r="E24" s="71">
        <v>1905</v>
      </c>
      <c r="F24" s="71">
        <v>1905</v>
      </c>
      <c r="G24" s="71">
        <v>2</v>
      </c>
      <c r="H24" s="71">
        <v>1869</v>
      </c>
      <c r="I24" s="71">
        <v>11</v>
      </c>
      <c r="J24" s="71">
        <v>0</v>
      </c>
      <c r="K24" s="71">
        <v>21</v>
      </c>
      <c r="L24" s="71">
        <v>2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1869</v>
      </c>
      <c r="V24" s="71">
        <v>11</v>
      </c>
      <c r="W24" s="71">
        <v>23</v>
      </c>
      <c r="X24" s="71">
        <v>2</v>
      </c>
      <c r="Y24" s="71">
        <v>36</v>
      </c>
      <c r="Z24" s="71">
        <v>33</v>
      </c>
      <c r="AA24" s="71">
        <v>4</v>
      </c>
      <c r="AB24" s="71">
        <v>2</v>
      </c>
      <c r="AC24" s="71">
        <v>0</v>
      </c>
      <c r="AD24" s="71">
        <v>22</v>
      </c>
      <c r="AE24" s="71">
        <v>33</v>
      </c>
      <c r="AF24" s="71">
        <v>14</v>
      </c>
      <c r="AG24" s="71">
        <v>11</v>
      </c>
      <c r="AH24" s="71">
        <v>3</v>
      </c>
      <c r="AI24" s="71">
        <v>3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0</v>
      </c>
      <c r="AP24" s="71">
        <v>0</v>
      </c>
      <c r="AQ24" s="71">
        <v>0</v>
      </c>
      <c r="AR24" s="71">
        <v>0</v>
      </c>
      <c r="AS24" s="71">
        <v>0</v>
      </c>
      <c r="AT24" s="71">
        <v>2</v>
      </c>
      <c r="AU24" s="71">
        <v>3</v>
      </c>
      <c r="AV24" s="71">
        <v>1</v>
      </c>
      <c r="AW24" s="73">
        <f t="shared" si="0"/>
        <v>16.790676826535186</v>
      </c>
      <c r="AX24" s="78">
        <v>1853</v>
      </c>
      <c r="AY24" s="79">
        <v>12</v>
      </c>
      <c r="AZ24" s="74">
        <f t="shared" si="6"/>
        <v>1.889763779527559</v>
      </c>
      <c r="BA24" s="74">
        <f t="shared" si="7"/>
        <v>91.666666666666671</v>
      </c>
      <c r="BB24" s="74">
        <f t="shared" si="8"/>
        <v>0.15748031496062992</v>
      </c>
      <c r="BC24" s="74">
        <f t="shared" si="4"/>
        <v>0</v>
      </c>
      <c r="BD24" s="75">
        <f t="shared" si="5"/>
        <v>0</v>
      </c>
    </row>
    <row r="25" spans="1:56" s="6" customFormat="1" ht="63" customHeight="1" thickBot="1" x14ac:dyDescent="0.35">
      <c r="A25" s="69" t="s">
        <v>84</v>
      </c>
      <c r="B25" s="70"/>
      <c r="C25" s="70"/>
      <c r="D25" s="71">
        <v>5014</v>
      </c>
      <c r="E25" s="71">
        <v>430</v>
      </c>
      <c r="F25" s="71">
        <v>430</v>
      </c>
      <c r="G25" s="71">
        <v>0</v>
      </c>
      <c r="H25" s="71">
        <v>427</v>
      </c>
      <c r="I25" s="71">
        <v>2</v>
      </c>
      <c r="J25" s="71">
        <v>0</v>
      </c>
      <c r="K25" s="71">
        <v>1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427</v>
      </c>
      <c r="V25" s="71">
        <v>2</v>
      </c>
      <c r="W25" s="71">
        <v>1</v>
      </c>
      <c r="X25" s="71">
        <v>0</v>
      </c>
      <c r="Y25" s="71">
        <v>3</v>
      </c>
      <c r="Z25" s="71">
        <v>3</v>
      </c>
      <c r="AA25" s="71">
        <v>1</v>
      </c>
      <c r="AB25" s="71">
        <v>1</v>
      </c>
      <c r="AC25" s="71">
        <v>0</v>
      </c>
      <c r="AD25" s="71">
        <v>2</v>
      </c>
      <c r="AE25" s="71">
        <v>2</v>
      </c>
      <c r="AF25" s="71">
        <v>1</v>
      </c>
      <c r="AG25" s="71">
        <v>0</v>
      </c>
      <c r="AH25" s="71">
        <v>1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1</v>
      </c>
      <c r="AU25" s="71">
        <v>0</v>
      </c>
      <c r="AV25" s="71">
        <v>0</v>
      </c>
      <c r="AW25" s="73">
        <f t="shared" si="0"/>
        <v>15.556441962504985</v>
      </c>
      <c r="AX25" s="78">
        <v>394</v>
      </c>
      <c r="AY25" s="79">
        <v>44</v>
      </c>
      <c r="AZ25" s="74">
        <f t="shared" si="6"/>
        <v>0.69767441860465118</v>
      </c>
      <c r="BA25" s="74">
        <f t="shared" si="7"/>
        <v>100</v>
      </c>
      <c r="BB25" s="74">
        <f t="shared" si="8"/>
        <v>0</v>
      </c>
      <c r="BC25" s="74">
        <f t="shared" si="4"/>
        <v>0</v>
      </c>
      <c r="BD25" s="75">
        <f t="shared" si="5"/>
        <v>0</v>
      </c>
    </row>
    <row r="26" spans="1:56" s="6" customFormat="1" ht="63" customHeight="1" thickBot="1" x14ac:dyDescent="0.35">
      <c r="A26" s="61" t="s">
        <v>85</v>
      </c>
      <c r="B26" s="62"/>
      <c r="C26" s="62"/>
      <c r="D26" s="63">
        <v>98076</v>
      </c>
      <c r="E26" s="63">
        <v>10476</v>
      </c>
      <c r="F26" s="63">
        <v>10476</v>
      </c>
      <c r="G26" s="63">
        <v>1</v>
      </c>
      <c r="H26" s="63">
        <v>10285</v>
      </c>
      <c r="I26" s="63">
        <v>78</v>
      </c>
      <c r="J26" s="63">
        <v>7</v>
      </c>
      <c r="K26" s="63">
        <v>82</v>
      </c>
      <c r="L26" s="63">
        <v>17</v>
      </c>
      <c r="M26" s="63">
        <v>0</v>
      </c>
      <c r="N26" s="63">
        <v>5</v>
      </c>
      <c r="O26" s="63">
        <v>0</v>
      </c>
      <c r="P26" s="63">
        <v>1</v>
      </c>
      <c r="Q26" s="63">
        <v>0</v>
      </c>
      <c r="R26" s="63">
        <v>1</v>
      </c>
      <c r="S26" s="63">
        <v>0</v>
      </c>
      <c r="T26" s="63">
        <v>0</v>
      </c>
      <c r="U26" s="63">
        <v>10285</v>
      </c>
      <c r="V26" s="63">
        <v>78</v>
      </c>
      <c r="W26" s="63">
        <v>112</v>
      </c>
      <c r="X26" s="63">
        <v>1</v>
      </c>
      <c r="Y26" s="63">
        <v>191</v>
      </c>
      <c r="Z26" s="63">
        <v>176</v>
      </c>
      <c r="AA26" s="63">
        <v>45</v>
      </c>
      <c r="AB26" s="63">
        <v>22</v>
      </c>
      <c r="AC26" s="63">
        <v>10</v>
      </c>
      <c r="AD26" s="63">
        <v>107</v>
      </c>
      <c r="AE26" s="63">
        <v>95</v>
      </c>
      <c r="AF26" s="63">
        <v>71</v>
      </c>
      <c r="AG26" s="63">
        <v>52</v>
      </c>
      <c r="AH26" s="63">
        <v>14</v>
      </c>
      <c r="AI26" s="63">
        <v>4</v>
      </c>
      <c r="AJ26" s="63">
        <v>0</v>
      </c>
      <c r="AK26" s="63">
        <v>0</v>
      </c>
      <c r="AL26" s="63">
        <v>0</v>
      </c>
      <c r="AM26" s="63">
        <v>0</v>
      </c>
      <c r="AN26" s="63">
        <v>1</v>
      </c>
      <c r="AO26" s="63">
        <v>0</v>
      </c>
      <c r="AP26" s="63">
        <v>0</v>
      </c>
      <c r="AQ26" s="63">
        <v>1</v>
      </c>
      <c r="AR26" s="63">
        <v>30</v>
      </c>
      <c r="AS26" s="63">
        <v>2</v>
      </c>
      <c r="AT26" s="63">
        <v>0</v>
      </c>
      <c r="AU26" s="63">
        <v>15</v>
      </c>
      <c r="AV26" s="63">
        <v>4</v>
      </c>
      <c r="AW26" s="65">
        <f t="shared" si="0"/>
        <v>15.671520045678861</v>
      </c>
      <c r="AX26" s="66">
        <v>10938</v>
      </c>
      <c r="AY26" s="63">
        <v>6044</v>
      </c>
      <c r="AZ26" s="67">
        <f t="shared" si="6"/>
        <v>1.8232149675448643</v>
      </c>
      <c r="BA26" s="67">
        <f t="shared" si="7"/>
        <v>92.146596858638745</v>
      </c>
      <c r="BB26" s="80">
        <f t="shared" si="8"/>
        <v>3.8182512409316534E-2</v>
      </c>
      <c r="BC26" s="67">
        <f t="shared" si="4"/>
        <v>9.5456281023291343</v>
      </c>
      <c r="BD26" s="68">
        <f t="shared" si="5"/>
        <v>0.52356020942408377</v>
      </c>
    </row>
    <row r="27" spans="1:56" s="6" customFormat="1" ht="63" customHeight="1" x14ac:dyDescent="0.3">
      <c r="A27" s="69" t="s">
        <v>86</v>
      </c>
      <c r="B27" s="70"/>
      <c r="C27" s="70"/>
      <c r="D27" s="71">
        <v>42746</v>
      </c>
      <c r="E27" s="71">
        <v>1743</v>
      </c>
      <c r="F27" s="71">
        <v>1743</v>
      </c>
      <c r="G27" s="71">
        <v>0</v>
      </c>
      <c r="H27" s="71">
        <v>1712</v>
      </c>
      <c r="I27" s="71">
        <v>14</v>
      </c>
      <c r="J27" s="71">
        <v>1</v>
      </c>
      <c r="K27" s="71">
        <v>10</v>
      </c>
      <c r="L27" s="71">
        <v>4</v>
      </c>
      <c r="M27" s="71">
        <v>0</v>
      </c>
      <c r="N27" s="71">
        <v>2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1712</v>
      </c>
      <c r="V27" s="71">
        <v>14</v>
      </c>
      <c r="W27" s="71">
        <v>17</v>
      </c>
      <c r="X27" s="71">
        <v>0</v>
      </c>
      <c r="Y27" s="71">
        <v>31</v>
      </c>
      <c r="Z27" s="71">
        <v>28</v>
      </c>
      <c r="AA27" s="71">
        <v>6</v>
      </c>
      <c r="AB27" s="71">
        <v>8</v>
      </c>
      <c r="AC27" s="71">
        <v>6</v>
      </c>
      <c r="AD27" s="71">
        <v>10</v>
      </c>
      <c r="AE27" s="71">
        <v>10</v>
      </c>
      <c r="AF27" s="71">
        <v>17</v>
      </c>
      <c r="AG27" s="71">
        <v>5</v>
      </c>
      <c r="AH27" s="71">
        <v>3</v>
      </c>
      <c r="AI27" s="71">
        <v>1</v>
      </c>
      <c r="AJ27" s="71">
        <v>0</v>
      </c>
      <c r="AK27" s="71">
        <v>0</v>
      </c>
      <c r="AL27" s="71">
        <v>0</v>
      </c>
      <c r="AM27" s="71">
        <v>0</v>
      </c>
      <c r="AN27" s="71">
        <v>1</v>
      </c>
      <c r="AO27" s="71">
        <v>0</v>
      </c>
      <c r="AP27" s="71">
        <v>0</v>
      </c>
      <c r="AQ27" s="71">
        <v>1</v>
      </c>
      <c r="AR27" s="71">
        <v>3</v>
      </c>
      <c r="AS27" s="71">
        <v>0</v>
      </c>
      <c r="AT27" s="71">
        <v>0</v>
      </c>
      <c r="AU27" s="71">
        <v>3</v>
      </c>
      <c r="AV27" s="71">
        <v>0</v>
      </c>
      <c r="AW27" s="73">
        <f t="shared" si="0"/>
        <v>8.8242174706405283</v>
      </c>
      <c r="AX27" s="76">
        <v>2031</v>
      </c>
      <c r="AY27" s="71">
        <v>2</v>
      </c>
      <c r="AZ27" s="74">
        <f t="shared" si="6"/>
        <v>1.7785427423981641</v>
      </c>
      <c r="BA27" s="74">
        <f t="shared" si="7"/>
        <v>90.322580645161295</v>
      </c>
      <c r="BB27" s="74">
        <f t="shared" si="8"/>
        <v>5.737234652897303E-2</v>
      </c>
      <c r="BC27" s="74">
        <f t="shared" si="4"/>
        <v>57.372346528973033</v>
      </c>
      <c r="BD27" s="75">
        <f t="shared" si="5"/>
        <v>3.2258064516129035</v>
      </c>
    </row>
    <row r="28" spans="1:56" s="6" customFormat="1" ht="63" customHeight="1" x14ac:dyDescent="0.3">
      <c r="A28" s="69" t="s">
        <v>87</v>
      </c>
      <c r="B28" s="70"/>
      <c r="C28" s="70"/>
      <c r="D28" s="71">
        <v>34308</v>
      </c>
      <c r="E28" s="71">
        <v>5772</v>
      </c>
      <c r="F28" s="71">
        <v>5772</v>
      </c>
      <c r="G28" s="71">
        <v>0</v>
      </c>
      <c r="H28" s="71">
        <v>5645</v>
      </c>
      <c r="I28" s="71">
        <v>53</v>
      </c>
      <c r="J28" s="71">
        <v>1</v>
      </c>
      <c r="K28" s="71">
        <v>63</v>
      </c>
      <c r="L28" s="71">
        <v>8</v>
      </c>
      <c r="M28" s="71">
        <v>0</v>
      </c>
      <c r="N28" s="71">
        <v>2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5645</v>
      </c>
      <c r="V28" s="71">
        <v>53</v>
      </c>
      <c r="W28" s="71">
        <v>74</v>
      </c>
      <c r="X28" s="71">
        <v>0</v>
      </c>
      <c r="Y28" s="71">
        <v>127</v>
      </c>
      <c r="Z28" s="71">
        <v>117</v>
      </c>
      <c r="AA28" s="71">
        <v>34</v>
      </c>
      <c r="AB28" s="71">
        <v>11</v>
      </c>
      <c r="AC28" s="71">
        <v>2</v>
      </c>
      <c r="AD28" s="71">
        <v>79</v>
      </c>
      <c r="AE28" s="71">
        <v>66</v>
      </c>
      <c r="AF28" s="71">
        <v>38</v>
      </c>
      <c r="AG28" s="71">
        <v>42</v>
      </c>
      <c r="AH28" s="71">
        <v>9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71">
        <v>0</v>
      </c>
      <c r="AP28" s="71">
        <v>0</v>
      </c>
      <c r="AQ28" s="71">
        <v>0</v>
      </c>
      <c r="AR28" s="71">
        <v>26</v>
      </c>
      <c r="AS28" s="71">
        <v>1</v>
      </c>
      <c r="AT28" s="71">
        <v>0</v>
      </c>
      <c r="AU28" s="71">
        <v>10</v>
      </c>
      <c r="AV28" s="71">
        <v>1</v>
      </c>
      <c r="AW28" s="73">
        <f t="shared" si="0"/>
        <v>21.939489331934244</v>
      </c>
      <c r="AX28" s="76">
        <v>5929</v>
      </c>
      <c r="AY28" s="71">
        <v>4174</v>
      </c>
      <c r="AZ28" s="74">
        <f t="shared" si="6"/>
        <v>2.2002772002772004</v>
      </c>
      <c r="BA28" s="74">
        <f t="shared" si="7"/>
        <v>92.125984251968504</v>
      </c>
      <c r="BB28" s="74">
        <f t="shared" si="8"/>
        <v>0</v>
      </c>
      <c r="BC28" s="74">
        <f t="shared" si="4"/>
        <v>0</v>
      </c>
      <c r="BD28" s="75">
        <f t="shared" si="5"/>
        <v>0</v>
      </c>
    </row>
    <row r="29" spans="1:56" s="6" customFormat="1" ht="63" customHeight="1" x14ac:dyDescent="0.3">
      <c r="A29" s="69" t="s">
        <v>88</v>
      </c>
      <c r="B29" s="70"/>
      <c r="C29" s="70"/>
      <c r="D29" s="71">
        <v>12205</v>
      </c>
      <c r="E29" s="71">
        <v>2024</v>
      </c>
      <c r="F29" s="71">
        <v>2024</v>
      </c>
      <c r="G29" s="71">
        <v>0</v>
      </c>
      <c r="H29" s="71">
        <v>2002</v>
      </c>
      <c r="I29" s="71">
        <v>7</v>
      </c>
      <c r="J29" s="71">
        <v>4</v>
      </c>
      <c r="K29" s="71">
        <v>6</v>
      </c>
      <c r="L29" s="71">
        <v>4</v>
      </c>
      <c r="M29" s="71">
        <v>0</v>
      </c>
      <c r="N29" s="71">
        <v>1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2002</v>
      </c>
      <c r="V29" s="71">
        <v>7</v>
      </c>
      <c r="W29" s="71">
        <v>15</v>
      </c>
      <c r="X29" s="71">
        <v>0</v>
      </c>
      <c r="Y29" s="71">
        <v>22</v>
      </c>
      <c r="Z29" s="71">
        <v>21</v>
      </c>
      <c r="AA29" s="71">
        <v>3</v>
      </c>
      <c r="AB29" s="71">
        <v>3</v>
      </c>
      <c r="AC29" s="71">
        <v>2</v>
      </c>
      <c r="AD29" s="71">
        <v>12</v>
      </c>
      <c r="AE29" s="71">
        <v>14</v>
      </c>
      <c r="AF29" s="71">
        <v>9</v>
      </c>
      <c r="AG29" s="71">
        <v>4</v>
      </c>
      <c r="AH29" s="71">
        <v>2</v>
      </c>
      <c r="AI29" s="71">
        <v>3</v>
      </c>
      <c r="AJ29" s="71">
        <v>0</v>
      </c>
      <c r="AK29" s="71">
        <v>0</v>
      </c>
      <c r="AL29" s="71">
        <v>0</v>
      </c>
      <c r="AM29" s="71">
        <v>0</v>
      </c>
      <c r="AN29" s="71">
        <v>0</v>
      </c>
      <c r="AO29" s="71">
        <v>0</v>
      </c>
      <c r="AP29" s="71">
        <v>0</v>
      </c>
      <c r="AQ29" s="71">
        <v>0</v>
      </c>
      <c r="AR29" s="71">
        <v>1</v>
      </c>
      <c r="AS29" s="71">
        <v>0</v>
      </c>
      <c r="AT29" s="71">
        <v>0</v>
      </c>
      <c r="AU29" s="71">
        <v>1</v>
      </c>
      <c r="AV29" s="71">
        <v>2</v>
      </c>
      <c r="AW29" s="73">
        <f t="shared" si="0"/>
        <v>21.302744776730847</v>
      </c>
      <c r="AX29" s="76">
        <v>2065</v>
      </c>
      <c r="AY29" s="71">
        <v>1489</v>
      </c>
      <c r="AZ29" s="74">
        <f t="shared" si="6"/>
        <v>1.0869565217391306</v>
      </c>
      <c r="BA29" s="74">
        <f t="shared" si="7"/>
        <v>95.454545454545453</v>
      </c>
      <c r="BB29" s="74">
        <f t="shared" si="8"/>
        <v>0.14822134387351776</v>
      </c>
      <c r="BC29" s="74">
        <f t="shared" si="4"/>
        <v>0</v>
      </c>
      <c r="BD29" s="75">
        <f t="shared" si="5"/>
        <v>0</v>
      </c>
    </row>
    <row r="30" spans="1:56" s="6" customFormat="1" ht="63" customHeight="1" x14ac:dyDescent="0.3">
      <c r="A30" s="69" t="s">
        <v>89</v>
      </c>
      <c r="B30" s="70"/>
      <c r="C30" s="70"/>
      <c r="D30" s="71">
        <v>5309</v>
      </c>
      <c r="E30" s="71">
        <v>390</v>
      </c>
      <c r="F30" s="71">
        <v>390</v>
      </c>
      <c r="G30" s="71">
        <v>0</v>
      </c>
      <c r="H30" s="71">
        <v>388</v>
      </c>
      <c r="I30" s="71">
        <v>0</v>
      </c>
      <c r="J30" s="71">
        <v>0</v>
      </c>
      <c r="K30" s="71">
        <v>1</v>
      </c>
      <c r="L30" s="71">
        <v>0</v>
      </c>
      <c r="M30" s="71">
        <v>0</v>
      </c>
      <c r="N30" s="71">
        <v>0</v>
      </c>
      <c r="O30" s="71">
        <v>0</v>
      </c>
      <c r="P30" s="71">
        <v>1</v>
      </c>
      <c r="Q30" s="71">
        <v>0</v>
      </c>
      <c r="R30" s="71">
        <v>0</v>
      </c>
      <c r="S30" s="71">
        <v>0</v>
      </c>
      <c r="T30" s="71">
        <v>0</v>
      </c>
      <c r="U30" s="71">
        <v>388</v>
      </c>
      <c r="V30" s="71">
        <v>0</v>
      </c>
      <c r="W30" s="71">
        <v>2</v>
      </c>
      <c r="X30" s="71">
        <v>0</v>
      </c>
      <c r="Y30" s="71">
        <v>2</v>
      </c>
      <c r="Z30" s="71">
        <v>2</v>
      </c>
      <c r="AA30" s="71">
        <v>0</v>
      </c>
      <c r="AB30" s="71">
        <v>0</v>
      </c>
      <c r="AC30" s="71">
        <v>0</v>
      </c>
      <c r="AD30" s="71">
        <v>2</v>
      </c>
      <c r="AE30" s="71">
        <v>2</v>
      </c>
      <c r="AF30" s="71">
        <v>0</v>
      </c>
      <c r="AG30" s="71">
        <v>1</v>
      </c>
      <c r="AH30" s="71">
        <v>0</v>
      </c>
      <c r="AI30" s="71">
        <v>0</v>
      </c>
      <c r="AJ30" s="71">
        <v>0</v>
      </c>
      <c r="AK30" s="71">
        <v>0</v>
      </c>
      <c r="AL30" s="71">
        <v>0</v>
      </c>
      <c r="AM30" s="71">
        <v>0</v>
      </c>
      <c r="AN30" s="71">
        <v>0</v>
      </c>
      <c r="AO30" s="71">
        <v>0</v>
      </c>
      <c r="AP30" s="71">
        <v>0</v>
      </c>
      <c r="AQ30" s="71">
        <v>0</v>
      </c>
      <c r="AR30" s="71">
        <v>0</v>
      </c>
      <c r="AS30" s="71">
        <v>1</v>
      </c>
      <c r="AT30" s="71">
        <v>0</v>
      </c>
      <c r="AU30" s="71">
        <v>0</v>
      </c>
      <c r="AV30" s="71">
        <v>0</v>
      </c>
      <c r="AW30" s="73">
        <f t="shared" si="0"/>
        <v>13.298172913919759</v>
      </c>
      <c r="AX30" s="76">
        <v>319</v>
      </c>
      <c r="AY30" s="71">
        <v>3</v>
      </c>
      <c r="AZ30" s="74">
        <f t="shared" si="6"/>
        <v>0.51282051282051289</v>
      </c>
      <c r="BA30" s="74">
        <f t="shared" si="7"/>
        <v>100</v>
      </c>
      <c r="BB30" s="74">
        <f t="shared" si="8"/>
        <v>0</v>
      </c>
      <c r="BC30" s="74">
        <f t="shared" si="4"/>
        <v>0</v>
      </c>
      <c r="BD30" s="75">
        <f t="shared" si="5"/>
        <v>0</v>
      </c>
    </row>
    <row r="31" spans="1:56" s="6" customFormat="1" ht="63" customHeight="1" thickBot="1" x14ac:dyDescent="0.35">
      <c r="A31" s="69" t="s">
        <v>90</v>
      </c>
      <c r="B31" s="70"/>
      <c r="C31" s="70"/>
      <c r="D31" s="71">
        <v>3508</v>
      </c>
      <c r="E31" s="71">
        <v>547</v>
      </c>
      <c r="F31" s="71">
        <v>547</v>
      </c>
      <c r="G31" s="71">
        <v>1</v>
      </c>
      <c r="H31" s="71">
        <v>538</v>
      </c>
      <c r="I31" s="71">
        <v>4</v>
      </c>
      <c r="J31" s="71">
        <v>1</v>
      </c>
      <c r="K31" s="71">
        <v>2</v>
      </c>
      <c r="L31" s="71">
        <v>1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1</v>
      </c>
      <c r="S31" s="71">
        <v>0</v>
      </c>
      <c r="T31" s="71">
        <v>0</v>
      </c>
      <c r="U31" s="71">
        <v>538</v>
      </c>
      <c r="V31" s="71">
        <v>4</v>
      </c>
      <c r="W31" s="71">
        <v>4</v>
      </c>
      <c r="X31" s="71">
        <v>1</v>
      </c>
      <c r="Y31" s="71">
        <v>9</v>
      </c>
      <c r="Z31" s="71">
        <v>8</v>
      </c>
      <c r="AA31" s="71">
        <v>2</v>
      </c>
      <c r="AB31" s="71">
        <v>0</v>
      </c>
      <c r="AC31" s="71">
        <v>0</v>
      </c>
      <c r="AD31" s="71">
        <v>4</v>
      </c>
      <c r="AE31" s="71">
        <v>3</v>
      </c>
      <c r="AF31" s="71">
        <v>7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71">
        <v>0</v>
      </c>
      <c r="AM31" s="71">
        <v>0</v>
      </c>
      <c r="AN31" s="71">
        <v>0</v>
      </c>
      <c r="AO31" s="71">
        <v>0</v>
      </c>
      <c r="AP31" s="71">
        <v>0</v>
      </c>
      <c r="AQ31" s="71">
        <v>0</v>
      </c>
      <c r="AR31" s="71">
        <v>0</v>
      </c>
      <c r="AS31" s="71">
        <v>0</v>
      </c>
      <c r="AT31" s="71">
        <v>0</v>
      </c>
      <c r="AU31" s="71">
        <v>1</v>
      </c>
      <c r="AV31" s="71">
        <v>1</v>
      </c>
      <c r="AW31" s="73">
        <f t="shared" si="0"/>
        <v>21.807297605473206</v>
      </c>
      <c r="AX31" s="76">
        <v>594</v>
      </c>
      <c r="AY31" s="71">
        <v>376</v>
      </c>
      <c r="AZ31" s="74">
        <f t="shared" si="6"/>
        <v>1.6453382084095065</v>
      </c>
      <c r="BA31" s="74">
        <f t="shared" si="7"/>
        <v>88.888888888888886</v>
      </c>
      <c r="BB31" s="74">
        <f t="shared" si="8"/>
        <v>0</v>
      </c>
      <c r="BC31" s="74">
        <f t="shared" si="4"/>
        <v>0</v>
      </c>
      <c r="BD31" s="75">
        <f t="shared" si="5"/>
        <v>0</v>
      </c>
    </row>
    <row r="32" spans="1:56" s="6" customFormat="1" ht="63" customHeight="1" thickBot="1" x14ac:dyDescent="0.35">
      <c r="A32" s="61" t="s">
        <v>91</v>
      </c>
      <c r="B32" s="62"/>
      <c r="C32" s="62"/>
      <c r="D32" s="63">
        <v>151427</v>
      </c>
      <c r="E32" s="63">
        <v>8404</v>
      </c>
      <c r="F32" s="63">
        <v>8404</v>
      </c>
      <c r="G32" s="63">
        <v>2</v>
      </c>
      <c r="H32" s="63">
        <v>8278</v>
      </c>
      <c r="I32" s="63">
        <v>49</v>
      </c>
      <c r="J32" s="63">
        <v>8</v>
      </c>
      <c r="K32" s="63">
        <v>33</v>
      </c>
      <c r="L32" s="63">
        <v>26</v>
      </c>
      <c r="M32" s="63">
        <v>1</v>
      </c>
      <c r="N32" s="63">
        <v>7</v>
      </c>
      <c r="O32" s="63">
        <v>0</v>
      </c>
      <c r="P32" s="63">
        <v>1</v>
      </c>
      <c r="Q32" s="63">
        <v>0</v>
      </c>
      <c r="R32" s="63">
        <v>1</v>
      </c>
      <c r="S32" s="63">
        <v>0</v>
      </c>
      <c r="T32" s="63">
        <v>0</v>
      </c>
      <c r="U32" s="63">
        <v>8278</v>
      </c>
      <c r="V32" s="63">
        <v>49</v>
      </c>
      <c r="W32" s="63">
        <v>76</v>
      </c>
      <c r="X32" s="63">
        <v>1</v>
      </c>
      <c r="Y32" s="63">
        <v>126</v>
      </c>
      <c r="Z32" s="63">
        <v>114</v>
      </c>
      <c r="AA32" s="63">
        <v>16</v>
      </c>
      <c r="AB32" s="63">
        <v>16</v>
      </c>
      <c r="AC32" s="63">
        <v>14</v>
      </c>
      <c r="AD32" s="63">
        <v>80</v>
      </c>
      <c r="AE32" s="63">
        <v>68</v>
      </c>
      <c r="AF32" s="63">
        <v>31</v>
      </c>
      <c r="AG32" s="63">
        <v>25</v>
      </c>
      <c r="AH32" s="63">
        <v>16</v>
      </c>
      <c r="AI32" s="63">
        <v>9</v>
      </c>
      <c r="AJ32" s="63">
        <v>2</v>
      </c>
      <c r="AK32" s="63">
        <v>0</v>
      </c>
      <c r="AL32" s="63">
        <v>0</v>
      </c>
      <c r="AM32" s="63">
        <v>1</v>
      </c>
      <c r="AN32" s="63">
        <v>0</v>
      </c>
      <c r="AO32" s="63">
        <v>2</v>
      </c>
      <c r="AP32" s="63">
        <v>0</v>
      </c>
      <c r="AQ32" s="63">
        <v>2</v>
      </c>
      <c r="AR32" s="63">
        <v>21</v>
      </c>
      <c r="AS32" s="63">
        <v>0</v>
      </c>
      <c r="AT32" s="63">
        <v>3</v>
      </c>
      <c r="AU32" s="63">
        <v>12</v>
      </c>
      <c r="AV32" s="63">
        <v>3</v>
      </c>
      <c r="AW32" s="65">
        <f t="shared" si="0"/>
        <v>11.304456933043644</v>
      </c>
      <c r="AX32" s="66">
        <v>8729</v>
      </c>
      <c r="AY32" s="63">
        <v>15</v>
      </c>
      <c r="AZ32" s="67">
        <f t="shared" si="6"/>
        <v>1.499286054259876</v>
      </c>
      <c r="BA32" s="67">
        <f t="shared" si="7"/>
        <v>90.476190476190482</v>
      </c>
      <c r="BB32" s="67">
        <f t="shared" si="8"/>
        <v>0.10709186101856259</v>
      </c>
      <c r="BC32" s="67">
        <f t="shared" si="4"/>
        <v>23.798191337458352</v>
      </c>
      <c r="BD32" s="68">
        <f t="shared" si="5"/>
        <v>1.5873015873015872</v>
      </c>
    </row>
    <row r="33" spans="1:56" s="6" customFormat="1" ht="63" customHeight="1" x14ac:dyDescent="0.3">
      <c r="A33" s="69" t="s">
        <v>92</v>
      </c>
      <c r="B33" s="70"/>
      <c r="C33" s="70"/>
      <c r="D33" s="71">
        <v>116530</v>
      </c>
      <c r="E33" s="71">
        <v>5598</v>
      </c>
      <c r="F33" s="71">
        <v>5598</v>
      </c>
      <c r="G33" s="71">
        <v>1</v>
      </c>
      <c r="H33" s="71">
        <v>5527</v>
      </c>
      <c r="I33" s="71">
        <v>22</v>
      </c>
      <c r="J33" s="71">
        <v>1</v>
      </c>
      <c r="K33" s="71">
        <v>21</v>
      </c>
      <c r="L33" s="71">
        <v>18</v>
      </c>
      <c r="M33" s="71">
        <v>1</v>
      </c>
      <c r="N33" s="71">
        <v>6</v>
      </c>
      <c r="O33" s="71">
        <v>0</v>
      </c>
      <c r="P33" s="71">
        <v>1</v>
      </c>
      <c r="Q33" s="71">
        <v>0</v>
      </c>
      <c r="R33" s="71">
        <v>1</v>
      </c>
      <c r="S33" s="71">
        <v>0</v>
      </c>
      <c r="T33" s="71">
        <v>0</v>
      </c>
      <c r="U33" s="71">
        <v>5527</v>
      </c>
      <c r="V33" s="71">
        <v>22</v>
      </c>
      <c r="W33" s="71">
        <v>48</v>
      </c>
      <c r="X33" s="71">
        <v>1</v>
      </c>
      <c r="Y33" s="71">
        <v>71</v>
      </c>
      <c r="Z33" s="71">
        <v>62</v>
      </c>
      <c r="AA33" s="71">
        <v>3</v>
      </c>
      <c r="AB33" s="71">
        <v>6</v>
      </c>
      <c r="AC33" s="71">
        <v>9</v>
      </c>
      <c r="AD33" s="71">
        <v>46</v>
      </c>
      <c r="AE33" s="71">
        <v>38</v>
      </c>
      <c r="AF33" s="71">
        <v>19</v>
      </c>
      <c r="AG33" s="71">
        <v>10</v>
      </c>
      <c r="AH33" s="71">
        <v>11</v>
      </c>
      <c r="AI33" s="71">
        <v>8</v>
      </c>
      <c r="AJ33" s="71">
        <v>2</v>
      </c>
      <c r="AK33" s="71">
        <v>0</v>
      </c>
      <c r="AL33" s="71">
        <v>0</v>
      </c>
      <c r="AM33" s="71">
        <v>1</v>
      </c>
      <c r="AN33" s="71">
        <v>0</v>
      </c>
      <c r="AO33" s="71">
        <v>2</v>
      </c>
      <c r="AP33" s="71">
        <v>0</v>
      </c>
      <c r="AQ33" s="71">
        <v>2</v>
      </c>
      <c r="AR33" s="71">
        <v>4</v>
      </c>
      <c r="AS33" s="71">
        <v>0</v>
      </c>
      <c r="AT33" s="71">
        <v>2</v>
      </c>
      <c r="AU33" s="71">
        <v>9</v>
      </c>
      <c r="AV33" s="71">
        <v>3</v>
      </c>
      <c r="AW33" s="73">
        <f t="shared" si="0"/>
        <v>9.604393718355789</v>
      </c>
      <c r="AX33" s="76">
        <v>5607</v>
      </c>
      <c r="AY33" s="71">
        <v>13</v>
      </c>
      <c r="AZ33" s="74">
        <f t="shared" si="6"/>
        <v>1.2683101107538408</v>
      </c>
      <c r="BA33" s="74">
        <f t="shared" si="7"/>
        <v>87.323943661971839</v>
      </c>
      <c r="BB33" s="74">
        <f t="shared" si="8"/>
        <v>0.14290818149339049</v>
      </c>
      <c r="BC33" s="74">
        <f t="shared" si="4"/>
        <v>35.727045373347622</v>
      </c>
      <c r="BD33" s="75">
        <f t="shared" si="5"/>
        <v>2.8169014084507045</v>
      </c>
    </row>
    <row r="34" spans="1:56" s="6" customFormat="1" ht="63" customHeight="1" x14ac:dyDescent="0.3">
      <c r="A34" s="69" t="s">
        <v>93</v>
      </c>
      <c r="B34" s="70"/>
      <c r="C34" s="70"/>
      <c r="D34" s="71">
        <v>17732</v>
      </c>
      <c r="E34" s="71">
        <v>1102</v>
      </c>
      <c r="F34" s="71">
        <v>1102</v>
      </c>
      <c r="G34" s="71">
        <v>1</v>
      </c>
      <c r="H34" s="71">
        <v>1087</v>
      </c>
      <c r="I34" s="71">
        <v>8</v>
      </c>
      <c r="J34" s="71">
        <v>0</v>
      </c>
      <c r="K34" s="71">
        <v>6</v>
      </c>
      <c r="L34" s="71">
        <v>1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1087</v>
      </c>
      <c r="V34" s="71">
        <v>8</v>
      </c>
      <c r="W34" s="71">
        <v>7</v>
      </c>
      <c r="X34" s="71">
        <v>0</v>
      </c>
      <c r="Y34" s="71">
        <v>15</v>
      </c>
      <c r="Z34" s="71">
        <v>12</v>
      </c>
      <c r="AA34" s="71">
        <v>1</v>
      </c>
      <c r="AB34" s="71">
        <v>3</v>
      </c>
      <c r="AC34" s="71">
        <v>3</v>
      </c>
      <c r="AD34" s="71">
        <v>8</v>
      </c>
      <c r="AE34" s="71">
        <v>6</v>
      </c>
      <c r="AF34" s="71">
        <v>4</v>
      </c>
      <c r="AG34" s="71">
        <v>3</v>
      </c>
      <c r="AH34" s="71">
        <v>1</v>
      </c>
      <c r="AI34" s="71">
        <v>0</v>
      </c>
      <c r="AJ34" s="71">
        <v>0</v>
      </c>
      <c r="AK34" s="71">
        <v>0</v>
      </c>
      <c r="AL34" s="71">
        <v>0</v>
      </c>
      <c r="AM34" s="71">
        <v>0</v>
      </c>
      <c r="AN34" s="71">
        <v>0</v>
      </c>
      <c r="AO34" s="71">
        <v>0</v>
      </c>
      <c r="AP34" s="71">
        <v>0</v>
      </c>
      <c r="AQ34" s="71">
        <v>0</v>
      </c>
      <c r="AR34" s="71">
        <v>3</v>
      </c>
      <c r="AS34" s="71">
        <v>0</v>
      </c>
      <c r="AT34" s="71">
        <v>0</v>
      </c>
      <c r="AU34" s="71">
        <v>3</v>
      </c>
      <c r="AV34" s="71">
        <v>0</v>
      </c>
      <c r="AW34" s="73">
        <f t="shared" si="0"/>
        <v>13.083690503045343</v>
      </c>
      <c r="AX34" s="76">
        <v>1218</v>
      </c>
      <c r="AY34" s="71">
        <v>0</v>
      </c>
      <c r="AZ34" s="74">
        <f t="shared" si="6"/>
        <v>1.3611615245009074</v>
      </c>
      <c r="BA34" s="74">
        <f t="shared" si="7"/>
        <v>80</v>
      </c>
      <c r="BB34" s="74">
        <f t="shared" si="8"/>
        <v>0</v>
      </c>
      <c r="BC34" s="74">
        <f t="shared" si="4"/>
        <v>0</v>
      </c>
      <c r="BD34" s="75">
        <f t="shared" si="5"/>
        <v>0</v>
      </c>
    </row>
    <row r="35" spans="1:56" s="6" customFormat="1" ht="63" customHeight="1" x14ac:dyDescent="0.3">
      <c r="A35" s="69" t="s">
        <v>94</v>
      </c>
      <c r="B35" s="70"/>
      <c r="C35" s="70"/>
      <c r="D35" s="71">
        <v>2050</v>
      </c>
      <c r="E35" s="71">
        <v>143</v>
      </c>
      <c r="F35" s="71">
        <v>143</v>
      </c>
      <c r="G35" s="71">
        <v>0</v>
      </c>
      <c r="H35" s="71">
        <v>141</v>
      </c>
      <c r="I35" s="71">
        <v>1</v>
      </c>
      <c r="J35" s="71">
        <v>0</v>
      </c>
      <c r="K35" s="71">
        <v>1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141</v>
      </c>
      <c r="V35" s="71">
        <v>1</v>
      </c>
      <c r="W35" s="71">
        <v>1</v>
      </c>
      <c r="X35" s="71">
        <v>0</v>
      </c>
      <c r="Y35" s="71">
        <v>2</v>
      </c>
      <c r="Z35" s="71">
        <v>2</v>
      </c>
      <c r="AA35" s="71">
        <v>1</v>
      </c>
      <c r="AB35" s="71">
        <v>0</v>
      </c>
      <c r="AC35" s="71">
        <v>0</v>
      </c>
      <c r="AD35" s="71">
        <v>0</v>
      </c>
      <c r="AE35" s="71">
        <v>1</v>
      </c>
      <c r="AF35" s="71">
        <v>0</v>
      </c>
      <c r="AG35" s="71">
        <v>1</v>
      </c>
      <c r="AH35" s="71">
        <v>0</v>
      </c>
      <c r="AI35" s="71">
        <v>0</v>
      </c>
      <c r="AJ35" s="71">
        <v>0</v>
      </c>
      <c r="AK35" s="71">
        <v>0</v>
      </c>
      <c r="AL35" s="71">
        <v>0</v>
      </c>
      <c r="AM35" s="71">
        <v>0</v>
      </c>
      <c r="AN35" s="71">
        <v>0</v>
      </c>
      <c r="AO35" s="71">
        <v>0</v>
      </c>
      <c r="AP35" s="71">
        <v>0</v>
      </c>
      <c r="AQ35" s="71">
        <v>0</v>
      </c>
      <c r="AR35" s="71">
        <v>1</v>
      </c>
      <c r="AS35" s="71">
        <v>0</v>
      </c>
      <c r="AT35" s="71">
        <v>0</v>
      </c>
      <c r="AU35" s="71">
        <v>0</v>
      </c>
      <c r="AV35" s="71">
        <v>0</v>
      </c>
      <c r="AW35" s="73">
        <f t="shared" si="0"/>
        <v>14.487804878048781</v>
      </c>
      <c r="AX35" s="76">
        <v>154</v>
      </c>
      <c r="AY35" s="71">
        <v>0</v>
      </c>
      <c r="AZ35" s="74">
        <f t="shared" si="6"/>
        <v>1.3986013986013988</v>
      </c>
      <c r="BA35" s="74" t="s">
        <v>95</v>
      </c>
      <c r="BB35" s="74">
        <f t="shared" si="8"/>
        <v>0</v>
      </c>
      <c r="BC35" s="74">
        <f t="shared" si="4"/>
        <v>0</v>
      </c>
      <c r="BD35" s="75">
        <f t="shared" si="5"/>
        <v>0</v>
      </c>
    </row>
    <row r="36" spans="1:56" s="6" customFormat="1" ht="63" customHeight="1" thickBot="1" x14ac:dyDescent="0.35">
      <c r="A36" s="69" t="s">
        <v>96</v>
      </c>
      <c r="B36" s="70"/>
      <c r="C36" s="70"/>
      <c r="D36" s="71">
        <v>15115</v>
      </c>
      <c r="E36" s="71">
        <v>1561</v>
      </c>
      <c r="F36" s="71">
        <v>1561</v>
      </c>
      <c r="G36" s="71">
        <v>0</v>
      </c>
      <c r="H36" s="71">
        <v>1523</v>
      </c>
      <c r="I36" s="71">
        <v>18</v>
      </c>
      <c r="J36" s="71">
        <v>7</v>
      </c>
      <c r="K36" s="71">
        <v>5</v>
      </c>
      <c r="L36" s="71">
        <v>7</v>
      </c>
      <c r="M36" s="71">
        <v>0</v>
      </c>
      <c r="N36" s="71">
        <v>1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1523</v>
      </c>
      <c r="V36" s="71">
        <v>18</v>
      </c>
      <c r="W36" s="71">
        <v>20</v>
      </c>
      <c r="X36" s="71">
        <v>0</v>
      </c>
      <c r="Y36" s="71">
        <v>38</v>
      </c>
      <c r="Z36" s="71">
        <v>38</v>
      </c>
      <c r="AA36" s="71">
        <v>11</v>
      </c>
      <c r="AB36" s="71">
        <v>7</v>
      </c>
      <c r="AC36" s="71">
        <v>2</v>
      </c>
      <c r="AD36" s="71">
        <v>26</v>
      </c>
      <c r="AE36" s="71">
        <v>23</v>
      </c>
      <c r="AF36" s="71">
        <v>8</v>
      </c>
      <c r="AG36" s="71">
        <v>11</v>
      </c>
      <c r="AH36" s="71">
        <v>4</v>
      </c>
      <c r="AI36" s="71">
        <v>1</v>
      </c>
      <c r="AJ36" s="71">
        <v>0</v>
      </c>
      <c r="AK36" s="71">
        <v>0</v>
      </c>
      <c r="AL36" s="71">
        <v>0</v>
      </c>
      <c r="AM36" s="71">
        <v>0</v>
      </c>
      <c r="AN36" s="71">
        <v>0</v>
      </c>
      <c r="AO36" s="71">
        <v>0</v>
      </c>
      <c r="AP36" s="71">
        <v>0</v>
      </c>
      <c r="AQ36" s="71">
        <v>0</v>
      </c>
      <c r="AR36" s="71">
        <v>13</v>
      </c>
      <c r="AS36" s="71">
        <v>0</v>
      </c>
      <c r="AT36" s="71">
        <v>1</v>
      </c>
      <c r="AU36" s="71">
        <v>0</v>
      </c>
      <c r="AV36" s="71">
        <v>0</v>
      </c>
      <c r="AW36" s="73">
        <f t="shared" si="0"/>
        <v>21.892160105855108</v>
      </c>
      <c r="AX36" s="76">
        <v>1750</v>
      </c>
      <c r="AY36" s="71">
        <v>2</v>
      </c>
      <c r="AZ36" s="74">
        <f t="shared" si="6"/>
        <v>2.4343369634849457</v>
      </c>
      <c r="BA36" s="74">
        <f t="shared" ref="BA36:BA56" si="9">Z36/Y36%</f>
        <v>100</v>
      </c>
      <c r="BB36" s="74">
        <f t="shared" si="8"/>
        <v>6.4061499039077513E-2</v>
      </c>
      <c r="BC36" s="74">
        <f t="shared" si="4"/>
        <v>0</v>
      </c>
      <c r="BD36" s="75">
        <f t="shared" si="5"/>
        <v>0</v>
      </c>
    </row>
    <row r="37" spans="1:56" s="6" customFormat="1" ht="63" customHeight="1" thickBot="1" x14ac:dyDescent="0.35">
      <c r="A37" s="61" t="s">
        <v>97</v>
      </c>
      <c r="B37" s="62"/>
      <c r="C37" s="62"/>
      <c r="D37" s="63">
        <v>16111</v>
      </c>
      <c r="E37" s="63">
        <v>1767</v>
      </c>
      <c r="F37" s="63">
        <v>1767</v>
      </c>
      <c r="G37" s="63">
        <v>0</v>
      </c>
      <c r="H37" s="63">
        <v>1740</v>
      </c>
      <c r="I37" s="63">
        <v>8</v>
      </c>
      <c r="J37" s="63">
        <v>1</v>
      </c>
      <c r="K37" s="63">
        <v>14</v>
      </c>
      <c r="L37" s="63">
        <v>4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1740</v>
      </c>
      <c r="V37" s="63">
        <v>8</v>
      </c>
      <c r="W37" s="63">
        <v>19</v>
      </c>
      <c r="X37" s="63">
        <v>0</v>
      </c>
      <c r="Y37" s="63">
        <v>27</v>
      </c>
      <c r="Z37" s="63">
        <v>24</v>
      </c>
      <c r="AA37" s="63">
        <v>5</v>
      </c>
      <c r="AB37" s="63">
        <v>3</v>
      </c>
      <c r="AC37" s="63">
        <v>0</v>
      </c>
      <c r="AD37" s="63">
        <v>18</v>
      </c>
      <c r="AE37" s="63">
        <v>13</v>
      </c>
      <c r="AF37" s="63">
        <v>1</v>
      </c>
      <c r="AG37" s="63">
        <v>5</v>
      </c>
      <c r="AH37" s="63">
        <v>9</v>
      </c>
      <c r="AI37" s="63">
        <v>4</v>
      </c>
      <c r="AJ37" s="63">
        <v>0</v>
      </c>
      <c r="AK37" s="63">
        <v>0</v>
      </c>
      <c r="AL37" s="63">
        <v>0</v>
      </c>
      <c r="AM37" s="63">
        <v>0</v>
      </c>
      <c r="AN37" s="63">
        <v>0</v>
      </c>
      <c r="AO37" s="63">
        <v>0</v>
      </c>
      <c r="AP37" s="63">
        <v>0</v>
      </c>
      <c r="AQ37" s="63">
        <v>0</v>
      </c>
      <c r="AR37" s="63">
        <v>0</v>
      </c>
      <c r="AS37" s="63">
        <v>0</v>
      </c>
      <c r="AT37" s="63">
        <v>5</v>
      </c>
      <c r="AU37" s="63">
        <v>3</v>
      </c>
      <c r="AV37" s="63">
        <v>0</v>
      </c>
      <c r="AW37" s="65">
        <f t="shared" si="0"/>
        <v>20.724970517038045</v>
      </c>
      <c r="AX37" s="66">
        <v>1578</v>
      </c>
      <c r="AY37" s="63">
        <v>6</v>
      </c>
      <c r="AZ37" s="67">
        <f t="shared" si="6"/>
        <v>1.5280135823429539</v>
      </c>
      <c r="BA37" s="67">
        <f t="shared" si="9"/>
        <v>88.888888888888886</v>
      </c>
      <c r="BB37" s="67">
        <f t="shared" si="8"/>
        <v>0.22637238256932654</v>
      </c>
      <c r="BC37" s="67">
        <f t="shared" si="4"/>
        <v>0</v>
      </c>
      <c r="BD37" s="68">
        <f t="shared" si="5"/>
        <v>0</v>
      </c>
    </row>
    <row r="38" spans="1:56" s="6" customFormat="1" ht="63" customHeight="1" thickBot="1" x14ac:dyDescent="0.35">
      <c r="A38" s="69" t="s">
        <v>98</v>
      </c>
      <c r="B38" s="70"/>
      <c r="C38" s="70"/>
      <c r="D38" s="71">
        <v>16111</v>
      </c>
      <c r="E38" s="71">
        <v>1767</v>
      </c>
      <c r="F38" s="71">
        <v>1767</v>
      </c>
      <c r="G38" s="71">
        <v>0</v>
      </c>
      <c r="H38" s="71">
        <v>1740</v>
      </c>
      <c r="I38" s="71">
        <v>8</v>
      </c>
      <c r="J38" s="71">
        <v>1</v>
      </c>
      <c r="K38" s="71">
        <v>14</v>
      </c>
      <c r="L38" s="71">
        <v>4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1740</v>
      </c>
      <c r="V38" s="71">
        <v>8</v>
      </c>
      <c r="W38" s="71">
        <v>19</v>
      </c>
      <c r="X38" s="71">
        <v>0</v>
      </c>
      <c r="Y38" s="71">
        <v>27</v>
      </c>
      <c r="Z38" s="71">
        <v>24</v>
      </c>
      <c r="AA38" s="71">
        <v>5</v>
      </c>
      <c r="AB38" s="71">
        <v>3</v>
      </c>
      <c r="AC38" s="71">
        <v>0</v>
      </c>
      <c r="AD38" s="71">
        <v>18</v>
      </c>
      <c r="AE38" s="71">
        <v>13</v>
      </c>
      <c r="AF38" s="71">
        <v>1</v>
      </c>
      <c r="AG38" s="71">
        <v>5</v>
      </c>
      <c r="AH38" s="71">
        <v>9</v>
      </c>
      <c r="AI38" s="71">
        <v>4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0</v>
      </c>
      <c r="AP38" s="71">
        <v>0</v>
      </c>
      <c r="AQ38" s="71">
        <v>0</v>
      </c>
      <c r="AR38" s="71">
        <v>0</v>
      </c>
      <c r="AS38" s="71">
        <v>0</v>
      </c>
      <c r="AT38" s="71">
        <v>5</v>
      </c>
      <c r="AU38" s="71">
        <v>3</v>
      </c>
      <c r="AV38" s="71">
        <v>0</v>
      </c>
      <c r="AW38" s="73">
        <f t="shared" si="0"/>
        <v>20.724970517038045</v>
      </c>
      <c r="AX38" s="76">
        <v>1578</v>
      </c>
      <c r="AY38" s="71">
        <v>6</v>
      </c>
      <c r="AZ38" s="74">
        <f t="shared" si="6"/>
        <v>1.5280135823429539</v>
      </c>
      <c r="BA38" s="74">
        <f t="shared" si="9"/>
        <v>88.888888888888886</v>
      </c>
      <c r="BB38" s="74">
        <f t="shared" si="8"/>
        <v>0.22637238256932654</v>
      </c>
      <c r="BC38" s="74">
        <f t="shared" si="4"/>
        <v>0</v>
      </c>
      <c r="BD38" s="75">
        <f t="shared" si="5"/>
        <v>0</v>
      </c>
    </row>
    <row r="39" spans="1:56" s="6" customFormat="1" ht="63" customHeight="1" thickBot="1" x14ac:dyDescent="0.35">
      <c r="A39" s="61" t="s">
        <v>99</v>
      </c>
      <c r="B39" s="62"/>
      <c r="C39" s="62"/>
      <c r="D39" s="63">
        <v>28274</v>
      </c>
      <c r="E39" s="63">
        <v>2664</v>
      </c>
      <c r="F39" s="63">
        <v>2664</v>
      </c>
      <c r="G39" s="63">
        <v>0</v>
      </c>
      <c r="H39" s="63">
        <v>2607</v>
      </c>
      <c r="I39" s="63">
        <v>23</v>
      </c>
      <c r="J39" s="63">
        <v>5</v>
      </c>
      <c r="K39" s="63">
        <v>20</v>
      </c>
      <c r="L39" s="63">
        <v>6</v>
      </c>
      <c r="M39" s="63">
        <v>1</v>
      </c>
      <c r="N39" s="63">
        <v>1</v>
      </c>
      <c r="O39" s="63">
        <v>0</v>
      </c>
      <c r="P39" s="63">
        <v>1</v>
      </c>
      <c r="Q39" s="63">
        <v>0</v>
      </c>
      <c r="R39" s="63">
        <v>0</v>
      </c>
      <c r="S39" s="63">
        <v>0</v>
      </c>
      <c r="T39" s="63">
        <v>0</v>
      </c>
      <c r="U39" s="63">
        <v>2607</v>
      </c>
      <c r="V39" s="63">
        <v>23</v>
      </c>
      <c r="W39" s="63">
        <v>34</v>
      </c>
      <c r="X39" s="63">
        <v>0</v>
      </c>
      <c r="Y39" s="63">
        <v>57</v>
      </c>
      <c r="Z39" s="63">
        <v>50</v>
      </c>
      <c r="AA39" s="63">
        <v>11</v>
      </c>
      <c r="AB39" s="63">
        <v>3</v>
      </c>
      <c r="AC39" s="63">
        <v>14</v>
      </c>
      <c r="AD39" s="63">
        <v>23</v>
      </c>
      <c r="AE39" s="63">
        <v>21</v>
      </c>
      <c r="AF39" s="63">
        <v>19</v>
      </c>
      <c r="AG39" s="63">
        <v>7</v>
      </c>
      <c r="AH39" s="63">
        <v>10</v>
      </c>
      <c r="AI39" s="63">
        <v>4</v>
      </c>
      <c r="AJ39" s="63">
        <v>1</v>
      </c>
      <c r="AK39" s="63">
        <v>1</v>
      </c>
      <c r="AL39" s="63">
        <v>1</v>
      </c>
      <c r="AM39" s="63">
        <v>1</v>
      </c>
      <c r="AN39" s="63">
        <v>0</v>
      </c>
      <c r="AO39" s="63">
        <v>0</v>
      </c>
      <c r="AP39" s="63">
        <v>0</v>
      </c>
      <c r="AQ39" s="63">
        <v>2</v>
      </c>
      <c r="AR39" s="63">
        <v>4</v>
      </c>
      <c r="AS39" s="63">
        <v>0</v>
      </c>
      <c r="AT39" s="63">
        <v>2</v>
      </c>
      <c r="AU39" s="63">
        <v>7</v>
      </c>
      <c r="AV39" s="63">
        <v>0</v>
      </c>
      <c r="AW39" s="65">
        <f t="shared" si="0"/>
        <v>18.345476409422083</v>
      </c>
      <c r="AX39" s="66">
        <v>2525</v>
      </c>
      <c r="AY39" s="63">
        <v>2</v>
      </c>
      <c r="AZ39" s="67">
        <f t="shared" si="6"/>
        <v>2.1396396396396398</v>
      </c>
      <c r="BA39" s="67">
        <f t="shared" si="9"/>
        <v>87.719298245614041</v>
      </c>
      <c r="BB39" s="67">
        <f t="shared" si="8"/>
        <v>0.15015015015015015</v>
      </c>
      <c r="BC39" s="67">
        <f t="shared" si="4"/>
        <v>75.075075075075077</v>
      </c>
      <c r="BD39" s="68">
        <f t="shared" si="5"/>
        <v>3.5087719298245617</v>
      </c>
    </row>
    <row r="40" spans="1:56" s="6" customFormat="1" ht="63" customHeight="1" x14ac:dyDescent="0.3">
      <c r="A40" s="69" t="s">
        <v>100</v>
      </c>
      <c r="B40" s="70"/>
      <c r="C40" s="70"/>
      <c r="D40" s="71">
        <v>24756</v>
      </c>
      <c r="E40" s="71">
        <v>2393</v>
      </c>
      <c r="F40" s="71">
        <v>2393</v>
      </c>
      <c r="G40" s="71">
        <v>0</v>
      </c>
      <c r="H40" s="71">
        <v>2342</v>
      </c>
      <c r="I40" s="71">
        <v>20</v>
      </c>
      <c r="J40" s="71">
        <v>4</v>
      </c>
      <c r="K40" s="71">
        <v>19</v>
      </c>
      <c r="L40" s="71">
        <v>6</v>
      </c>
      <c r="M40" s="71">
        <v>0</v>
      </c>
      <c r="N40" s="71">
        <v>1</v>
      </c>
      <c r="O40" s="71">
        <v>0</v>
      </c>
      <c r="P40" s="71">
        <v>1</v>
      </c>
      <c r="Q40" s="71">
        <v>0</v>
      </c>
      <c r="R40" s="71">
        <v>0</v>
      </c>
      <c r="S40" s="71">
        <v>0</v>
      </c>
      <c r="T40" s="71">
        <v>0</v>
      </c>
      <c r="U40" s="71">
        <v>2342</v>
      </c>
      <c r="V40" s="71">
        <v>20</v>
      </c>
      <c r="W40" s="71">
        <v>31</v>
      </c>
      <c r="X40" s="71">
        <v>0</v>
      </c>
      <c r="Y40" s="71">
        <v>51</v>
      </c>
      <c r="Z40" s="71">
        <v>44</v>
      </c>
      <c r="AA40" s="71">
        <v>9</v>
      </c>
      <c r="AB40" s="71">
        <v>2</v>
      </c>
      <c r="AC40" s="71">
        <v>12</v>
      </c>
      <c r="AD40" s="71">
        <v>21</v>
      </c>
      <c r="AE40" s="71">
        <v>21</v>
      </c>
      <c r="AF40" s="71">
        <v>17</v>
      </c>
      <c r="AG40" s="71">
        <v>7</v>
      </c>
      <c r="AH40" s="71">
        <v>9</v>
      </c>
      <c r="AI40" s="71">
        <v>3</v>
      </c>
      <c r="AJ40" s="71">
        <v>0</v>
      </c>
      <c r="AK40" s="71">
        <v>1</v>
      </c>
      <c r="AL40" s="71">
        <v>1</v>
      </c>
      <c r="AM40" s="71">
        <v>1</v>
      </c>
      <c r="AN40" s="71">
        <v>0</v>
      </c>
      <c r="AO40" s="71">
        <v>0</v>
      </c>
      <c r="AP40" s="71">
        <v>0</v>
      </c>
      <c r="AQ40" s="71">
        <v>2</v>
      </c>
      <c r="AR40" s="71">
        <v>4</v>
      </c>
      <c r="AS40" s="71">
        <v>0</v>
      </c>
      <c r="AT40" s="71">
        <v>1</v>
      </c>
      <c r="AU40" s="71">
        <v>7</v>
      </c>
      <c r="AV40" s="71">
        <v>0</v>
      </c>
      <c r="AW40" s="73">
        <f t="shared" si="0"/>
        <v>18.795443528841492</v>
      </c>
      <c r="AX40" s="76">
        <v>2261</v>
      </c>
      <c r="AY40" s="71">
        <v>1</v>
      </c>
      <c r="AZ40" s="74">
        <f t="shared" si="6"/>
        <v>2.1312160468031758</v>
      </c>
      <c r="BA40" s="74">
        <f t="shared" si="9"/>
        <v>86.274509803921561</v>
      </c>
      <c r="BB40" s="74">
        <f t="shared" si="8"/>
        <v>0.12536564981195153</v>
      </c>
      <c r="BC40" s="74">
        <f t="shared" si="4"/>
        <v>83.577099874634357</v>
      </c>
      <c r="BD40" s="75">
        <f t="shared" si="5"/>
        <v>3.9215686274509802</v>
      </c>
    </row>
    <row r="41" spans="1:56" s="6" customFormat="1" ht="63" customHeight="1" thickBot="1" x14ac:dyDescent="0.35">
      <c r="A41" s="69" t="s">
        <v>101</v>
      </c>
      <c r="B41" s="70"/>
      <c r="C41" s="70"/>
      <c r="D41" s="71">
        <v>3518</v>
      </c>
      <c r="E41" s="71">
        <v>271</v>
      </c>
      <c r="F41" s="71">
        <v>271</v>
      </c>
      <c r="G41" s="71">
        <v>0</v>
      </c>
      <c r="H41" s="71">
        <v>265</v>
      </c>
      <c r="I41" s="71">
        <v>3</v>
      </c>
      <c r="J41" s="71">
        <v>1</v>
      </c>
      <c r="K41" s="71">
        <v>1</v>
      </c>
      <c r="L41" s="71">
        <v>0</v>
      </c>
      <c r="M41" s="71">
        <v>1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265</v>
      </c>
      <c r="V41" s="71">
        <v>3</v>
      </c>
      <c r="W41" s="71">
        <v>3</v>
      </c>
      <c r="X41" s="71">
        <v>0</v>
      </c>
      <c r="Y41" s="71">
        <v>6</v>
      </c>
      <c r="Z41" s="71">
        <v>6</v>
      </c>
      <c r="AA41" s="71">
        <v>2</v>
      </c>
      <c r="AB41" s="71">
        <v>1</v>
      </c>
      <c r="AC41" s="71">
        <v>2</v>
      </c>
      <c r="AD41" s="71">
        <v>2</v>
      </c>
      <c r="AE41" s="71">
        <v>0</v>
      </c>
      <c r="AF41" s="71">
        <v>2</v>
      </c>
      <c r="AG41" s="71">
        <v>0</v>
      </c>
      <c r="AH41" s="71">
        <v>1</v>
      </c>
      <c r="AI41" s="71">
        <v>1</v>
      </c>
      <c r="AJ41" s="71">
        <v>1</v>
      </c>
      <c r="AK41" s="71">
        <v>0</v>
      </c>
      <c r="AL41" s="71">
        <v>0</v>
      </c>
      <c r="AM41" s="71">
        <v>0</v>
      </c>
      <c r="AN41" s="71">
        <v>0</v>
      </c>
      <c r="AO41" s="71">
        <v>0</v>
      </c>
      <c r="AP41" s="71">
        <v>0</v>
      </c>
      <c r="AQ41" s="71">
        <v>0</v>
      </c>
      <c r="AR41" s="71">
        <v>0</v>
      </c>
      <c r="AS41" s="71">
        <v>0</v>
      </c>
      <c r="AT41" s="71">
        <v>1</v>
      </c>
      <c r="AU41" s="71">
        <v>0</v>
      </c>
      <c r="AV41" s="71">
        <v>0</v>
      </c>
      <c r="AW41" s="73">
        <f t="shared" si="0"/>
        <v>15.179079022171688</v>
      </c>
      <c r="AX41" s="76">
        <v>264</v>
      </c>
      <c r="AY41" s="71">
        <v>1</v>
      </c>
      <c r="AZ41" s="74">
        <f t="shared" si="6"/>
        <v>2.2140221402214024</v>
      </c>
      <c r="BA41" s="74">
        <f t="shared" si="9"/>
        <v>100</v>
      </c>
      <c r="BB41" s="74">
        <f t="shared" si="8"/>
        <v>0.36900369003690037</v>
      </c>
      <c r="BC41" s="74">
        <f t="shared" si="4"/>
        <v>0</v>
      </c>
      <c r="BD41" s="75">
        <f t="shared" si="5"/>
        <v>0</v>
      </c>
    </row>
    <row r="42" spans="1:56" s="6" customFormat="1" ht="63" customHeight="1" thickBot="1" x14ac:dyDescent="0.35">
      <c r="A42" s="61" t="s">
        <v>102</v>
      </c>
      <c r="B42" s="62"/>
      <c r="C42" s="62"/>
      <c r="D42" s="63">
        <v>27412</v>
      </c>
      <c r="E42" s="63">
        <v>2256</v>
      </c>
      <c r="F42" s="63">
        <v>2256</v>
      </c>
      <c r="G42" s="63">
        <v>0</v>
      </c>
      <c r="H42" s="63">
        <v>2221</v>
      </c>
      <c r="I42" s="63">
        <v>18</v>
      </c>
      <c r="J42" s="63">
        <v>2</v>
      </c>
      <c r="K42" s="63">
        <v>11</v>
      </c>
      <c r="L42" s="63">
        <v>3</v>
      </c>
      <c r="M42" s="63">
        <v>0</v>
      </c>
      <c r="N42" s="63">
        <v>1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2221</v>
      </c>
      <c r="V42" s="63">
        <v>18</v>
      </c>
      <c r="W42" s="63">
        <v>17</v>
      </c>
      <c r="X42" s="63">
        <v>0</v>
      </c>
      <c r="Y42" s="63">
        <v>35</v>
      </c>
      <c r="Z42" s="63">
        <v>30</v>
      </c>
      <c r="AA42" s="63">
        <v>11</v>
      </c>
      <c r="AB42" s="63">
        <v>3</v>
      </c>
      <c r="AC42" s="63">
        <v>2</v>
      </c>
      <c r="AD42" s="63">
        <v>18</v>
      </c>
      <c r="AE42" s="63">
        <v>16</v>
      </c>
      <c r="AF42" s="63">
        <v>5</v>
      </c>
      <c r="AG42" s="63">
        <v>11</v>
      </c>
      <c r="AH42" s="63">
        <v>3</v>
      </c>
      <c r="AI42" s="63">
        <v>1</v>
      </c>
      <c r="AJ42" s="63">
        <v>0</v>
      </c>
      <c r="AK42" s="63">
        <v>1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1</v>
      </c>
      <c r="AR42" s="63">
        <v>8</v>
      </c>
      <c r="AS42" s="63">
        <v>0</v>
      </c>
      <c r="AT42" s="63">
        <v>1</v>
      </c>
      <c r="AU42" s="63">
        <v>5</v>
      </c>
      <c r="AV42" s="63">
        <v>0</v>
      </c>
      <c r="AW42" s="65">
        <f t="shared" si="0"/>
        <v>17.656500802568218</v>
      </c>
      <c r="AX42" s="66">
        <v>2591</v>
      </c>
      <c r="AY42" s="63">
        <v>7</v>
      </c>
      <c r="AZ42" s="67">
        <f t="shared" si="6"/>
        <v>1.5514184397163122</v>
      </c>
      <c r="BA42" s="67">
        <f t="shared" si="9"/>
        <v>85.714285714285722</v>
      </c>
      <c r="BB42" s="80">
        <f t="shared" si="8"/>
        <v>4.4326241134751775E-2</v>
      </c>
      <c r="BC42" s="67">
        <f t="shared" si="4"/>
        <v>44.326241134751776</v>
      </c>
      <c r="BD42" s="68">
        <f t="shared" si="5"/>
        <v>2.8571428571428572</v>
      </c>
    </row>
    <row r="43" spans="1:56" s="6" customFormat="1" ht="63" customHeight="1" x14ac:dyDescent="0.3">
      <c r="A43" s="69" t="s">
        <v>103</v>
      </c>
      <c r="B43" s="70"/>
      <c r="C43" s="70"/>
      <c r="D43" s="71">
        <v>23057</v>
      </c>
      <c r="E43" s="71">
        <v>1915</v>
      </c>
      <c r="F43" s="71">
        <v>1915</v>
      </c>
      <c r="G43" s="71">
        <v>0</v>
      </c>
      <c r="H43" s="71">
        <v>1883</v>
      </c>
      <c r="I43" s="71">
        <v>17</v>
      </c>
      <c r="J43" s="71">
        <v>2</v>
      </c>
      <c r="K43" s="71">
        <v>10</v>
      </c>
      <c r="L43" s="71">
        <v>2</v>
      </c>
      <c r="M43" s="71">
        <v>0</v>
      </c>
      <c r="N43" s="71">
        <v>1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1883</v>
      </c>
      <c r="V43" s="71">
        <v>17</v>
      </c>
      <c r="W43" s="71">
        <v>15</v>
      </c>
      <c r="X43" s="71">
        <v>0</v>
      </c>
      <c r="Y43" s="71">
        <v>32</v>
      </c>
      <c r="Z43" s="71">
        <v>28</v>
      </c>
      <c r="AA43" s="71">
        <v>11</v>
      </c>
      <c r="AB43" s="71">
        <v>2</v>
      </c>
      <c r="AC43" s="71">
        <v>2</v>
      </c>
      <c r="AD43" s="71">
        <v>16</v>
      </c>
      <c r="AE43" s="71">
        <v>15</v>
      </c>
      <c r="AF43" s="71">
        <v>5</v>
      </c>
      <c r="AG43" s="71">
        <v>9</v>
      </c>
      <c r="AH43" s="71">
        <v>3</v>
      </c>
      <c r="AI43" s="71">
        <v>1</v>
      </c>
      <c r="AJ43" s="71">
        <v>0</v>
      </c>
      <c r="AK43" s="71">
        <v>1</v>
      </c>
      <c r="AL43" s="71">
        <v>0</v>
      </c>
      <c r="AM43" s="71">
        <v>0</v>
      </c>
      <c r="AN43" s="71">
        <v>0</v>
      </c>
      <c r="AO43" s="71">
        <v>0</v>
      </c>
      <c r="AP43" s="71">
        <v>0</v>
      </c>
      <c r="AQ43" s="71">
        <v>1</v>
      </c>
      <c r="AR43" s="71">
        <v>8</v>
      </c>
      <c r="AS43" s="71">
        <v>0</v>
      </c>
      <c r="AT43" s="71">
        <v>1</v>
      </c>
      <c r="AU43" s="71">
        <v>4</v>
      </c>
      <c r="AV43" s="71">
        <v>0</v>
      </c>
      <c r="AW43" s="73">
        <f t="shared" si="0"/>
        <v>17.842737563429761</v>
      </c>
      <c r="AX43" s="76">
        <v>2199</v>
      </c>
      <c r="AY43" s="71">
        <v>0</v>
      </c>
      <c r="AZ43" s="74">
        <f t="shared" si="6"/>
        <v>1.6710182767624022</v>
      </c>
      <c r="BA43" s="74">
        <f t="shared" si="9"/>
        <v>87.5</v>
      </c>
      <c r="BB43" s="74">
        <f t="shared" si="8"/>
        <v>5.2219321148825062E-2</v>
      </c>
      <c r="BC43" s="74">
        <f t="shared" si="4"/>
        <v>52.219321148825067</v>
      </c>
      <c r="BD43" s="75">
        <f t="shared" si="5"/>
        <v>3.125</v>
      </c>
    </row>
    <row r="44" spans="1:56" s="6" customFormat="1" ht="63" customHeight="1" thickBot="1" x14ac:dyDescent="0.35">
      <c r="A44" s="69" t="s">
        <v>104</v>
      </c>
      <c r="B44" s="70"/>
      <c r="C44" s="70"/>
      <c r="D44" s="71">
        <v>4355</v>
      </c>
      <c r="E44" s="71">
        <v>341</v>
      </c>
      <c r="F44" s="71">
        <v>341</v>
      </c>
      <c r="G44" s="71">
        <v>0</v>
      </c>
      <c r="H44" s="71">
        <v>338</v>
      </c>
      <c r="I44" s="71">
        <v>1</v>
      </c>
      <c r="J44" s="71">
        <v>0</v>
      </c>
      <c r="K44" s="71">
        <v>1</v>
      </c>
      <c r="L44" s="71">
        <v>1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338</v>
      </c>
      <c r="V44" s="71">
        <v>1</v>
      </c>
      <c r="W44" s="71">
        <v>2</v>
      </c>
      <c r="X44" s="71">
        <v>0</v>
      </c>
      <c r="Y44" s="71">
        <v>3</v>
      </c>
      <c r="Z44" s="71">
        <v>2</v>
      </c>
      <c r="AA44" s="71">
        <v>0</v>
      </c>
      <c r="AB44" s="71">
        <v>1</v>
      </c>
      <c r="AC44" s="71">
        <v>0</v>
      </c>
      <c r="AD44" s="71">
        <v>2</v>
      </c>
      <c r="AE44" s="71">
        <v>1</v>
      </c>
      <c r="AF44" s="71">
        <v>0</v>
      </c>
      <c r="AG44" s="71">
        <v>2</v>
      </c>
      <c r="AH44" s="71">
        <v>0</v>
      </c>
      <c r="AI44" s="71">
        <v>0</v>
      </c>
      <c r="AJ44" s="71">
        <v>0</v>
      </c>
      <c r="AK44" s="71">
        <v>0</v>
      </c>
      <c r="AL44" s="71">
        <v>0</v>
      </c>
      <c r="AM44" s="71">
        <v>0</v>
      </c>
      <c r="AN44" s="71">
        <v>0</v>
      </c>
      <c r="AO44" s="71">
        <v>0</v>
      </c>
      <c r="AP44" s="71">
        <v>0</v>
      </c>
      <c r="AQ44" s="71">
        <v>0</v>
      </c>
      <c r="AR44" s="71">
        <v>0</v>
      </c>
      <c r="AS44" s="71">
        <v>0</v>
      </c>
      <c r="AT44" s="71">
        <v>0</v>
      </c>
      <c r="AU44" s="71">
        <v>1</v>
      </c>
      <c r="AV44" s="71">
        <v>0</v>
      </c>
      <c r="AW44" s="73">
        <f t="shared" si="0"/>
        <v>16.670493685419061</v>
      </c>
      <c r="AX44" s="76">
        <v>392</v>
      </c>
      <c r="AY44" s="71">
        <v>7</v>
      </c>
      <c r="AZ44" s="74">
        <f t="shared" si="6"/>
        <v>0.87976539589442815</v>
      </c>
      <c r="BA44" s="74">
        <f t="shared" si="9"/>
        <v>66.666666666666671</v>
      </c>
      <c r="BB44" s="74">
        <f t="shared" si="8"/>
        <v>0</v>
      </c>
      <c r="BC44" s="74">
        <f t="shared" si="4"/>
        <v>0</v>
      </c>
      <c r="BD44" s="75">
        <f t="shared" si="5"/>
        <v>0</v>
      </c>
    </row>
    <row r="45" spans="1:56" s="6" customFormat="1" ht="63" customHeight="1" thickBot="1" x14ac:dyDescent="0.35">
      <c r="A45" s="61" t="s">
        <v>105</v>
      </c>
      <c r="B45" s="62"/>
      <c r="C45" s="62"/>
      <c r="D45" s="63">
        <v>38752</v>
      </c>
      <c r="E45" s="63">
        <v>2465</v>
      </c>
      <c r="F45" s="63">
        <v>2465</v>
      </c>
      <c r="G45" s="63">
        <v>0</v>
      </c>
      <c r="H45" s="63">
        <v>2419</v>
      </c>
      <c r="I45" s="63">
        <v>14</v>
      </c>
      <c r="J45" s="63">
        <v>3</v>
      </c>
      <c r="K45" s="63">
        <v>16</v>
      </c>
      <c r="L45" s="63">
        <v>9</v>
      </c>
      <c r="M45" s="63">
        <v>0</v>
      </c>
      <c r="N45" s="63">
        <v>2</v>
      </c>
      <c r="O45" s="63">
        <v>0</v>
      </c>
      <c r="P45" s="63">
        <v>2</v>
      </c>
      <c r="Q45" s="63">
        <v>0</v>
      </c>
      <c r="R45" s="63">
        <v>0</v>
      </c>
      <c r="S45" s="63">
        <v>0</v>
      </c>
      <c r="T45" s="63">
        <v>0</v>
      </c>
      <c r="U45" s="63">
        <v>2419</v>
      </c>
      <c r="V45" s="63">
        <v>14</v>
      </c>
      <c r="W45" s="63">
        <v>32</v>
      </c>
      <c r="X45" s="63">
        <v>0</v>
      </c>
      <c r="Y45" s="63">
        <v>46</v>
      </c>
      <c r="Z45" s="63">
        <v>44</v>
      </c>
      <c r="AA45" s="63">
        <v>5</v>
      </c>
      <c r="AB45" s="63">
        <v>3</v>
      </c>
      <c r="AC45" s="63">
        <v>26</v>
      </c>
      <c r="AD45" s="63">
        <v>28</v>
      </c>
      <c r="AE45" s="63">
        <v>25</v>
      </c>
      <c r="AF45" s="63">
        <v>6</v>
      </c>
      <c r="AG45" s="63">
        <v>7</v>
      </c>
      <c r="AH45" s="63">
        <v>5</v>
      </c>
      <c r="AI45" s="63">
        <v>1</v>
      </c>
      <c r="AJ45" s="63">
        <v>0</v>
      </c>
      <c r="AK45" s="63">
        <v>0</v>
      </c>
      <c r="AL45" s="63">
        <v>1</v>
      </c>
      <c r="AM45" s="63">
        <v>1</v>
      </c>
      <c r="AN45" s="63">
        <v>0</v>
      </c>
      <c r="AO45" s="63">
        <v>0</v>
      </c>
      <c r="AP45" s="63">
        <v>0</v>
      </c>
      <c r="AQ45" s="63">
        <v>1</v>
      </c>
      <c r="AR45" s="63">
        <v>22</v>
      </c>
      <c r="AS45" s="63">
        <v>0</v>
      </c>
      <c r="AT45" s="63">
        <v>1</v>
      </c>
      <c r="AU45" s="63">
        <v>2</v>
      </c>
      <c r="AV45" s="63">
        <v>0</v>
      </c>
      <c r="AW45" s="65">
        <f t="shared" si="0"/>
        <v>12.636767134599506</v>
      </c>
      <c r="AX45" s="66">
        <v>2460</v>
      </c>
      <c r="AY45" s="63">
        <v>28</v>
      </c>
      <c r="AZ45" s="67">
        <f t="shared" si="6"/>
        <v>1.8661257606490873</v>
      </c>
      <c r="BA45" s="67">
        <f t="shared" si="9"/>
        <v>95.65217391304347</v>
      </c>
      <c r="BB45" s="80">
        <f t="shared" si="8"/>
        <v>4.0567951318458417E-2</v>
      </c>
      <c r="BC45" s="67">
        <f t="shared" si="4"/>
        <v>40.56795131845842</v>
      </c>
      <c r="BD45" s="68">
        <f t="shared" si="5"/>
        <v>2.1739130434782608</v>
      </c>
    </row>
    <row r="46" spans="1:56" s="6" customFormat="1" ht="63" customHeight="1" x14ac:dyDescent="0.3">
      <c r="A46" s="69" t="s">
        <v>106</v>
      </c>
      <c r="B46" s="70"/>
      <c r="C46" s="70"/>
      <c r="D46" s="71">
        <v>36871</v>
      </c>
      <c r="E46" s="71">
        <v>2334</v>
      </c>
      <c r="F46" s="71">
        <v>2334</v>
      </c>
      <c r="G46" s="71">
        <v>0</v>
      </c>
      <c r="H46" s="71">
        <v>2290</v>
      </c>
      <c r="I46" s="71">
        <v>13</v>
      </c>
      <c r="J46" s="71">
        <v>3</v>
      </c>
      <c r="K46" s="71">
        <v>15</v>
      </c>
      <c r="L46" s="71">
        <v>9</v>
      </c>
      <c r="M46" s="71">
        <v>0</v>
      </c>
      <c r="N46" s="71">
        <v>2</v>
      </c>
      <c r="O46" s="71">
        <v>0</v>
      </c>
      <c r="P46" s="71">
        <v>2</v>
      </c>
      <c r="Q46" s="71">
        <v>0</v>
      </c>
      <c r="R46" s="71">
        <v>0</v>
      </c>
      <c r="S46" s="71">
        <v>0</v>
      </c>
      <c r="T46" s="71">
        <v>0</v>
      </c>
      <c r="U46" s="71">
        <v>2290</v>
      </c>
      <c r="V46" s="71">
        <v>13</v>
      </c>
      <c r="W46" s="71">
        <v>31</v>
      </c>
      <c r="X46" s="71">
        <v>0</v>
      </c>
      <c r="Y46" s="71">
        <v>44</v>
      </c>
      <c r="Z46" s="71">
        <v>42</v>
      </c>
      <c r="AA46" s="71">
        <v>5</v>
      </c>
      <c r="AB46" s="71">
        <v>2</v>
      </c>
      <c r="AC46" s="71">
        <v>24</v>
      </c>
      <c r="AD46" s="71">
        <v>26</v>
      </c>
      <c r="AE46" s="71">
        <v>24</v>
      </c>
      <c r="AF46" s="71">
        <v>6</v>
      </c>
      <c r="AG46" s="71">
        <v>7</v>
      </c>
      <c r="AH46" s="71">
        <v>5</v>
      </c>
      <c r="AI46" s="71">
        <v>1</v>
      </c>
      <c r="AJ46" s="71">
        <v>0</v>
      </c>
      <c r="AK46" s="71">
        <v>0</v>
      </c>
      <c r="AL46" s="71">
        <v>1</v>
      </c>
      <c r="AM46" s="71">
        <v>1</v>
      </c>
      <c r="AN46" s="71">
        <v>0</v>
      </c>
      <c r="AO46" s="71">
        <v>0</v>
      </c>
      <c r="AP46" s="71">
        <v>0</v>
      </c>
      <c r="AQ46" s="71">
        <v>1</v>
      </c>
      <c r="AR46" s="71">
        <v>20</v>
      </c>
      <c r="AS46" s="71">
        <v>0</v>
      </c>
      <c r="AT46" s="71">
        <v>1</v>
      </c>
      <c r="AU46" s="71">
        <v>2</v>
      </c>
      <c r="AV46" s="71">
        <v>0</v>
      </c>
      <c r="AW46" s="73">
        <f t="shared" si="0"/>
        <v>12.589840253858046</v>
      </c>
      <c r="AX46" s="76">
        <v>2317</v>
      </c>
      <c r="AY46" s="71">
        <v>9</v>
      </c>
      <c r="AZ46" s="74">
        <f t="shared" si="6"/>
        <v>1.8851756640959725</v>
      </c>
      <c r="BA46" s="74">
        <f t="shared" si="9"/>
        <v>95.454545454545453</v>
      </c>
      <c r="BB46" s="81">
        <f t="shared" si="8"/>
        <v>4.2844901456726654E-2</v>
      </c>
      <c r="BC46" s="74">
        <f t="shared" si="4"/>
        <v>42.844901456726653</v>
      </c>
      <c r="BD46" s="75">
        <f t="shared" si="5"/>
        <v>2.2727272727272729</v>
      </c>
    </row>
    <row r="47" spans="1:56" s="6" customFormat="1" ht="63" customHeight="1" thickBot="1" x14ac:dyDescent="0.35">
      <c r="A47" s="69" t="s">
        <v>107</v>
      </c>
      <c r="B47" s="70"/>
      <c r="C47" s="70"/>
      <c r="D47" s="71">
        <v>1881</v>
      </c>
      <c r="E47" s="71">
        <v>131</v>
      </c>
      <c r="F47" s="71">
        <v>131</v>
      </c>
      <c r="G47" s="71">
        <v>0</v>
      </c>
      <c r="H47" s="71">
        <v>129</v>
      </c>
      <c r="I47" s="71">
        <v>1</v>
      </c>
      <c r="J47" s="71">
        <v>0</v>
      </c>
      <c r="K47" s="71">
        <v>1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129</v>
      </c>
      <c r="V47" s="71">
        <v>1</v>
      </c>
      <c r="W47" s="71">
        <v>1</v>
      </c>
      <c r="X47" s="71">
        <v>0</v>
      </c>
      <c r="Y47" s="71">
        <v>2</v>
      </c>
      <c r="Z47" s="71">
        <v>2</v>
      </c>
      <c r="AA47" s="71">
        <v>0</v>
      </c>
      <c r="AB47" s="71">
        <v>1</v>
      </c>
      <c r="AC47" s="71">
        <v>2</v>
      </c>
      <c r="AD47" s="71">
        <v>2</v>
      </c>
      <c r="AE47" s="71">
        <v>1</v>
      </c>
      <c r="AF47" s="71">
        <v>0</v>
      </c>
      <c r="AG47" s="71">
        <v>0</v>
      </c>
      <c r="AH47" s="71">
        <v>0</v>
      </c>
      <c r="AI47" s="71">
        <v>0</v>
      </c>
      <c r="AJ47" s="71">
        <v>0</v>
      </c>
      <c r="AK47" s="71">
        <v>0</v>
      </c>
      <c r="AL47" s="71">
        <v>0</v>
      </c>
      <c r="AM47" s="71">
        <v>0</v>
      </c>
      <c r="AN47" s="71">
        <v>0</v>
      </c>
      <c r="AO47" s="71">
        <v>0</v>
      </c>
      <c r="AP47" s="71">
        <v>0</v>
      </c>
      <c r="AQ47" s="71">
        <v>0</v>
      </c>
      <c r="AR47" s="71">
        <v>2</v>
      </c>
      <c r="AS47" s="71">
        <v>0</v>
      </c>
      <c r="AT47" s="71">
        <v>0</v>
      </c>
      <c r="AU47" s="71">
        <v>0</v>
      </c>
      <c r="AV47" s="71">
        <v>0</v>
      </c>
      <c r="AW47" s="73">
        <f t="shared" si="0"/>
        <v>13.556618819776716</v>
      </c>
      <c r="AX47" s="76">
        <v>143</v>
      </c>
      <c r="AY47" s="71">
        <v>19</v>
      </c>
      <c r="AZ47" s="74">
        <f t="shared" si="6"/>
        <v>1.5267175572519083</v>
      </c>
      <c r="BA47" s="74">
        <f t="shared" si="9"/>
        <v>100</v>
      </c>
      <c r="BB47" s="74">
        <f t="shared" si="8"/>
        <v>0</v>
      </c>
      <c r="BC47" s="74">
        <f t="shared" si="4"/>
        <v>0</v>
      </c>
      <c r="BD47" s="75">
        <f t="shared" si="5"/>
        <v>0</v>
      </c>
    </row>
    <row r="48" spans="1:56" s="6" customFormat="1" ht="63" customHeight="1" thickBot="1" x14ac:dyDescent="0.35">
      <c r="A48" s="61" t="s">
        <v>108</v>
      </c>
      <c r="B48" s="62"/>
      <c r="C48" s="62"/>
      <c r="D48" s="63">
        <v>97616</v>
      </c>
      <c r="E48" s="63">
        <v>7548</v>
      </c>
      <c r="F48" s="63">
        <v>7548</v>
      </c>
      <c r="G48" s="63">
        <v>0</v>
      </c>
      <c r="H48" s="63">
        <v>7366</v>
      </c>
      <c r="I48" s="63">
        <v>37</v>
      </c>
      <c r="J48" s="63">
        <v>36</v>
      </c>
      <c r="K48" s="63">
        <v>67</v>
      </c>
      <c r="L48" s="63">
        <v>29</v>
      </c>
      <c r="M48" s="63">
        <v>2</v>
      </c>
      <c r="N48" s="63">
        <v>9</v>
      </c>
      <c r="O48" s="63">
        <v>1</v>
      </c>
      <c r="P48" s="63">
        <v>1</v>
      </c>
      <c r="Q48" s="63">
        <v>0</v>
      </c>
      <c r="R48" s="63">
        <v>0</v>
      </c>
      <c r="S48" s="63">
        <v>0</v>
      </c>
      <c r="T48" s="63">
        <v>1</v>
      </c>
      <c r="U48" s="63">
        <v>7366</v>
      </c>
      <c r="V48" s="63">
        <v>37</v>
      </c>
      <c r="W48" s="63">
        <v>145</v>
      </c>
      <c r="X48" s="63">
        <v>0</v>
      </c>
      <c r="Y48" s="63">
        <v>182</v>
      </c>
      <c r="Z48" s="63">
        <v>141</v>
      </c>
      <c r="AA48" s="63">
        <v>15</v>
      </c>
      <c r="AB48" s="63">
        <v>3</v>
      </c>
      <c r="AC48" s="63">
        <v>55</v>
      </c>
      <c r="AD48" s="63">
        <v>64</v>
      </c>
      <c r="AE48" s="63">
        <v>62</v>
      </c>
      <c r="AF48" s="63">
        <v>28</v>
      </c>
      <c r="AG48" s="63">
        <v>28</v>
      </c>
      <c r="AH48" s="63">
        <v>14</v>
      </c>
      <c r="AI48" s="63">
        <v>6</v>
      </c>
      <c r="AJ48" s="63">
        <v>0</v>
      </c>
      <c r="AK48" s="63">
        <v>1</v>
      </c>
      <c r="AL48" s="63">
        <v>0</v>
      </c>
      <c r="AM48" s="63">
        <v>0</v>
      </c>
      <c r="AN48" s="63">
        <v>0</v>
      </c>
      <c r="AO48" s="63">
        <v>0</v>
      </c>
      <c r="AP48" s="63">
        <v>0</v>
      </c>
      <c r="AQ48" s="63">
        <v>1</v>
      </c>
      <c r="AR48" s="63">
        <v>49</v>
      </c>
      <c r="AS48" s="63">
        <v>2</v>
      </c>
      <c r="AT48" s="63">
        <v>4</v>
      </c>
      <c r="AU48" s="63">
        <v>41</v>
      </c>
      <c r="AV48" s="63">
        <v>9</v>
      </c>
      <c r="AW48" s="65">
        <f t="shared" si="0"/>
        <v>12.623955089329618</v>
      </c>
      <c r="AX48" s="66">
        <v>7815</v>
      </c>
      <c r="AY48" s="63">
        <v>3040</v>
      </c>
      <c r="AZ48" s="67">
        <f t="shared" si="6"/>
        <v>2.4112347641759406</v>
      </c>
      <c r="BA48" s="67">
        <f t="shared" si="9"/>
        <v>77.472527472527474</v>
      </c>
      <c r="BB48" s="67">
        <f t="shared" si="8"/>
        <v>7.9491255961844198E-2</v>
      </c>
      <c r="BC48" s="67">
        <f t="shared" si="4"/>
        <v>13.248542660307367</v>
      </c>
      <c r="BD48" s="68">
        <f t="shared" si="5"/>
        <v>0.54945054945054939</v>
      </c>
    </row>
    <row r="49" spans="1:57" s="6" customFormat="1" ht="63" customHeight="1" x14ac:dyDescent="0.3">
      <c r="A49" s="69" t="s">
        <v>109</v>
      </c>
      <c r="B49" s="70"/>
      <c r="C49" s="70"/>
      <c r="D49" s="71">
        <v>83164</v>
      </c>
      <c r="E49" s="71">
        <v>5763</v>
      </c>
      <c r="F49" s="71">
        <v>5763</v>
      </c>
      <c r="G49" s="71">
        <v>0</v>
      </c>
      <c r="H49" s="71">
        <v>5621</v>
      </c>
      <c r="I49" s="71">
        <v>27</v>
      </c>
      <c r="J49" s="71">
        <v>25</v>
      </c>
      <c r="K49" s="71">
        <v>55</v>
      </c>
      <c r="L49" s="71">
        <v>26</v>
      </c>
      <c r="M49" s="71">
        <v>1</v>
      </c>
      <c r="N49" s="71">
        <v>6</v>
      </c>
      <c r="O49" s="71">
        <v>1</v>
      </c>
      <c r="P49" s="71">
        <v>1</v>
      </c>
      <c r="Q49" s="71">
        <v>0</v>
      </c>
      <c r="R49" s="71">
        <v>0</v>
      </c>
      <c r="S49" s="71">
        <v>0</v>
      </c>
      <c r="T49" s="71">
        <v>1</v>
      </c>
      <c r="U49" s="71">
        <v>5621</v>
      </c>
      <c r="V49" s="71">
        <v>27</v>
      </c>
      <c r="W49" s="71">
        <v>115</v>
      </c>
      <c r="X49" s="71">
        <v>0</v>
      </c>
      <c r="Y49" s="71">
        <v>142</v>
      </c>
      <c r="Z49" s="71">
        <v>105</v>
      </c>
      <c r="AA49" s="71">
        <v>12</v>
      </c>
      <c r="AB49" s="71">
        <v>3</v>
      </c>
      <c r="AC49" s="71">
        <v>40</v>
      </c>
      <c r="AD49" s="71">
        <v>46</v>
      </c>
      <c r="AE49" s="71">
        <v>46</v>
      </c>
      <c r="AF49" s="71">
        <v>14</v>
      </c>
      <c r="AG49" s="71">
        <v>25</v>
      </c>
      <c r="AH49" s="71">
        <v>9</v>
      </c>
      <c r="AI49" s="71">
        <v>5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41</v>
      </c>
      <c r="AS49" s="71">
        <v>1</v>
      </c>
      <c r="AT49" s="71">
        <v>3</v>
      </c>
      <c r="AU49" s="71">
        <v>37</v>
      </c>
      <c r="AV49" s="71">
        <v>7</v>
      </c>
      <c r="AW49" s="73">
        <f t="shared" si="0"/>
        <v>11.432831513635708</v>
      </c>
      <c r="AX49" s="76">
        <v>5985</v>
      </c>
      <c r="AY49" s="71">
        <v>2240</v>
      </c>
      <c r="AZ49" s="74">
        <f t="shared" si="6"/>
        <v>2.4639944473364568</v>
      </c>
      <c r="BA49" s="74">
        <f t="shared" si="9"/>
        <v>73.943661971830991</v>
      </c>
      <c r="BB49" s="74">
        <f t="shared" si="8"/>
        <v>8.6760367863959742E-2</v>
      </c>
      <c r="BC49" s="74">
        <f t="shared" si="4"/>
        <v>0</v>
      </c>
      <c r="BD49" s="75">
        <f t="shared" si="5"/>
        <v>0</v>
      </c>
    </row>
    <row r="50" spans="1:57" s="6" customFormat="1" ht="63" customHeight="1" thickBot="1" x14ac:dyDescent="0.35">
      <c r="A50" s="69" t="s">
        <v>110</v>
      </c>
      <c r="B50" s="70"/>
      <c r="C50" s="70"/>
      <c r="D50" s="71">
        <v>14452</v>
      </c>
      <c r="E50" s="71">
        <v>1785</v>
      </c>
      <c r="F50" s="71">
        <v>1785</v>
      </c>
      <c r="G50" s="71">
        <v>0</v>
      </c>
      <c r="H50" s="71">
        <v>1745</v>
      </c>
      <c r="I50" s="71">
        <v>10</v>
      </c>
      <c r="J50" s="71">
        <v>11</v>
      </c>
      <c r="K50" s="71">
        <v>12</v>
      </c>
      <c r="L50" s="71">
        <v>3</v>
      </c>
      <c r="M50" s="71">
        <v>1</v>
      </c>
      <c r="N50" s="71">
        <v>3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1745</v>
      </c>
      <c r="V50" s="71">
        <v>10</v>
      </c>
      <c r="W50" s="71">
        <v>30</v>
      </c>
      <c r="X50" s="71">
        <v>0</v>
      </c>
      <c r="Y50" s="71">
        <v>40</v>
      </c>
      <c r="Z50" s="71">
        <v>36</v>
      </c>
      <c r="AA50" s="71">
        <v>3</v>
      </c>
      <c r="AB50" s="71">
        <v>0</v>
      </c>
      <c r="AC50" s="71">
        <v>15</v>
      </c>
      <c r="AD50" s="71">
        <v>18</v>
      </c>
      <c r="AE50" s="71">
        <v>16</v>
      </c>
      <c r="AF50" s="71">
        <v>14</v>
      </c>
      <c r="AG50" s="71">
        <v>3</v>
      </c>
      <c r="AH50" s="71">
        <v>5</v>
      </c>
      <c r="AI50" s="71">
        <v>1</v>
      </c>
      <c r="AJ50" s="71">
        <v>0</v>
      </c>
      <c r="AK50" s="71">
        <v>1</v>
      </c>
      <c r="AL50" s="71">
        <v>0</v>
      </c>
      <c r="AM50" s="71">
        <v>0</v>
      </c>
      <c r="AN50" s="71">
        <v>0</v>
      </c>
      <c r="AO50" s="71">
        <v>0</v>
      </c>
      <c r="AP50" s="71">
        <v>0</v>
      </c>
      <c r="AQ50" s="71">
        <v>1</v>
      </c>
      <c r="AR50" s="71">
        <v>8</v>
      </c>
      <c r="AS50" s="71">
        <v>1</v>
      </c>
      <c r="AT50" s="71">
        <v>1</v>
      </c>
      <c r="AU50" s="71">
        <v>4</v>
      </c>
      <c r="AV50" s="71">
        <v>2</v>
      </c>
      <c r="AW50" s="73">
        <f t="shared" si="0"/>
        <v>19.47827290340437</v>
      </c>
      <c r="AX50" s="76">
        <v>1830</v>
      </c>
      <c r="AY50" s="71">
        <v>800</v>
      </c>
      <c r="AZ50" s="74">
        <f t="shared" si="6"/>
        <v>2.2408963585434174</v>
      </c>
      <c r="BA50" s="74">
        <f t="shared" si="9"/>
        <v>90</v>
      </c>
      <c r="BB50" s="74">
        <f t="shared" si="8"/>
        <v>5.6022408963585429E-2</v>
      </c>
      <c r="BC50" s="74">
        <f t="shared" si="4"/>
        <v>56.022408963585427</v>
      </c>
      <c r="BD50" s="75">
        <f t="shared" si="5"/>
        <v>2.5</v>
      </c>
    </row>
    <row r="51" spans="1:57" s="6" customFormat="1" ht="63" customHeight="1" thickBot="1" x14ac:dyDescent="0.35">
      <c r="A51" s="61" t="s">
        <v>111</v>
      </c>
      <c r="B51" s="62"/>
      <c r="C51" s="62"/>
      <c r="D51" s="63">
        <v>19100</v>
      </c>
      <c r="E51" s="63">
        <v>1790</v>
      </c>
      <c r="F51" s="63">
        <v>1790</v>
      </c>
      <c r="G51" s="63">
        <v>0</v>
      </c>
      <c r="H51" s="63">
        <v>1753</v>
      </c>
      <c r="I51" s="63">
        <v>8</v>
      </c>
      <c r="J51" s="63">
        <v>10</v>
      </c>
      <c r="K51" s="63">
        <v>15</v>
      </c>
      <c r="L51" s="63">
        <v>3</v>
      </c>
      <c r="M51" s="63">
        <v>1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1</v>
      </c>
      <c r="U51" s="63">
        <v>1752</v>
      </c>
      <c r="V51" s="63">
        <v>8</v>
      </c>
      <c r="W51" s="63">
        <v>30</v>
      </c>
      <c r="X51" s="63">
        <v>0</v>
      </c>
      <c r="Y51" s="63">
        <v>38</v>
      </c>
      <c r="Z51" s="63">
        <v>31</v>
      </c>
      <c r="AA51" s="63">
        <v>3</v>
      </c>
      <c r="AB51" s="63">
        <v>2</v>
      </c>
      <c r="AC51" s="63">
        <v>8</v>
      </c>
      <c r="AD51" s="63">
        <v>18</v>
      </c>
      <c r="AE51" s="63">
        <v>15</v>
      </c>
      <c r="AF51" s="63">
        <v>9</v>
      </c>
      <c r="AG51" s="63">
        <v>5</v>
      </c>
      <c r="AH51" s="63">
        <v>1</v>
      </c>
      <c r="AI51" s="63">
        <v>0</v>
      </c>
      <c r="AJ51" s="63">
        <v>0</v>
      </c>
      <c r="AK51" s="63">
        <v>2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2</v>
      </c>
      <c r="AR51" s="63">
        <v>2</v>
      </c>
      <c r="AS51" s="63">
        <v>0</v>
      </c>
      <c r="AT51" s="63">
        <v>11</v>
      </c>
      <c r="AU51" s="63">
        <v>7</v>
      </c>
      <c r="AV51" s="63">
        <v>1</v>
      </c>
      <c r="AW51" s="65">
        <f t="shared" si="0"/>
        <v>13.057591623036648</v>
      </c>
      <c r="AX51" s="66">
        <v>1708</v>
      </c>
      <c r="AY51" s="63">
        <v>1004</v>
      </c>
      <c r="AZ51" s="67">
        <f t="shared" si="6"/>
        <v>2.1229050279329611</v>
      </c>
      <c r="BA51" s="67">
        <f t="shared" si="9"/>
        <v>81.578947368421055</v>
      </c>
      <c r="BB51" s="67">
        <f t="shared" si="8"/>
        <v>0</v>
      </c>
      <c r="BC51" s="67">
        <f t="shared" si="4"/>
        <v>111.73184357541899</v>
      </c>
      <c r="BD51" s="68">
        <f t="shared" si="5"/>
        <v>5.2631578947368425</v>
      </c>
    </row>
    <row r="52" spans="1:57" s="6" customFormat="1" ht="63" customHeight="1" thickBot="1" x14ac:dyDescent="0.35">
      <c r="A52" s="69" t="s">
        <v>112</v>
      </c>
      <c r="B52" s="70"/>
      <c r="C52" s="70"/>
      <c r="D52" s="71">
        <v>19100</v>
      </c>
      <c r="E52" s="71">
        <v>1790</v>
      </c>
      <c r="F52" s="71">
        <v>1790</v>
      </c>
      <c r="G52" s="71">
        <v>0</v>
      </c>
      <c r="H52" s="71">
        <v>1753</v>
      </c>
      <c r="I52" s="71">
        <v>8</v>
      </c>
      <c r="J52" s="71">
        <v>10</v>
      </c>
      <c r="K52" s="71">
        <v>15</v>
      </c>
      <c r="L52" s="71">
        <v>3</v>
      </c>
      <c r="M52" s="71">
        <v>1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1</v>
      </c>
      <c r="U52" s="71">
        <v>1752</v>
      </c>
      <c r="V52" s="71">
        <v>8</v>
      </c>
      <c r="W52" s="71">
        <v>30</v>
      </c>
      <c r="X52" s="71">
        <v>0</v>
      </c>
      <c r="Y52" s="71">
        <v>38</v>
      </c>
      <c r="Z52" s="71">
        <v>31</v>
      </c>
      <c r="AA52" s="71">
        <v>3</v>
      </c>
      <c r="AB52" s="71">
        <v>2</v>
      </c>
      <c r="AC52" s="71">
        <v>8</v>
      </c>
      <c r="AD52" s="71">
        <v>18</v>
      </c>
      <c r="AE52" s="71">
        <v>15</v>
      </c>
      <c r="AF52" s="71">
        <v>9</v>
      </c>
      <c r="AG52" s="71">
        <v>5</v>
      </c>
      <c r="AH52" s="71">
        <v>1</v>
      </c>
      <c r="AI52" s="71">
        <v>0</v>
      </c>
      <c r="AJ52" s="71">
        <v>0</v>
      </c>
      <c r="AK52" s="71">
        <v>2</v>
      </c>
      <c r="AL52" s="71">
        <v>0</v>
      </c>
      <c r="AM52" s="71">
        <v>0</v>
      </c>
      <c r="AN52" s="71">
        <v>0</v>
      </c>
      <c r="AO52" s="71">
        <v>0</v>
      </c>
      <c r="AP52" s="71">
        <v>0</v>
      </c>
      <c r="AQ52" s="71">
        <v>2</v>
      </c>
      <c r="AR52" s="71">
        <v>2</v>
      </c>
      <c r="AS52" s="71">
        <v>0</v>
      </c>
      <c r="AT52" s="71">
        <v>11</v>
      </c>
      <c r="AU52" s="71">
        <v>7</v>
      </c>
      <c r="AV52" s="71">
        <v>1</v>
      </c>
      <c r="AW52" s="73">
        <f t="shared" si="0"/>
        <v>13.057591623036648</v>
      </c>
      <c r="AX52" s="76">
        <v>1708</v>
      </c>
      <c r="AY52" s="71">
        <v>1004</v>
      </c>
      <c r="AZ52" s="74">
        <f t="shared" si="6"/>
        <v>2.1229050279329611</v>
      </c>
      <c r="BA52" s="74">
        <f t="shared" si="9"/>
        <v>81.578947368421055</v>
      </c>
      <c r="BB52" s="74">
        <f t="shared" si="8"/>
        <v>0</v>
      </c>
      <c r="BC52" s="74">
        <f t="shared" si="4"/>
        <v>111.73184357541899</v>
      </c>
      <c r="BD52" s="75">
        <f t="shared" si="5"/>
        <v>5.2631578947368425</v>
      </c>
    </row>
    <row r="53" spans="1:57" s="6" customFormat="1" ht="63" customHeight="1" thickBot="1" x14ac:dyDescent="0.35">
      <c r="A53" s="61" t="s">
        <v>113</v>
      </c>
      <c r="B53" s="62"/>
      <c r="C53" s="62"/>
      <c r="D53" s="63">
        <v>24707</v>
      </c>
      <c r="E53" s="63">
        <v>1809</v>
      </c>
      <c r="F53" s="63">
        <v>1809</v>
      </c>
      <c r="G53" s="63">
        <v>2</v>
      </c>
      <c r="H53" s="63">
        <v>1787</v>
      </c>
      <c r="I53" s="63">
        <v>8</v>
      </c>
      <c r="J53" s="63">
        <v>1</v>
      </c>
      <c r="K53" s="63">
        <v>7</v>
      </c>
      <c r="L53" s="63">
        <v>4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2</v>
      </c>
      <c r="S53" s="63">
        <v>0</v>
      </c>
      <c r="T53" s="63">
        <v>0</v>
      </c>
      <c r="U53" s="63">
        <v>1787</v>
      </c>
      <c r="V53" s="63">
        <v>8</v>
      </c>
      <c r="W53" s="63">
        <v>12</v>
      </c>
      <c r="X53" s="63">
        <v>2</v>
      </c>
      <c r="Y53" s="63">
        <v>22</v>
      </c>
      <c r="Z53" s="63">
        <v>17</v>
      </c>
      <c r="AA53" s="63">
        <v>2</v>
      </c>
      <c r="AB53" s="63">
        <v>4</v>
      </c>
      <c r="AC53" s="63">
        <v>1</v>
      </c>
      <c r="AD53" s="63">
        <v>15</v>
      </c>
      <c r="AE53" s="63">
        <v>13</v>
      </c>
      <c r="AF53" s="63">
        <v>6</v>
      </c>
      <c r="AG53" s="63">
        <v>5</v>
      </c>
      <c r="AH53" s="63">
        <v>2</v>
      </c>
      <c r="AI53" s="63">
        <v>1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2</v>
      </c>
      <c r="AS53" s="63">
        <v>0</v>
      </c>
      <c r="AT53" s="63">
        <v>0</v>
      </c>
      <c r="AU53" s="63">
        <v>5</v>
      </c>
      <c r="AV53" s="63">
        <v>2</v>
      </c>
      <c r="AW53" s="65">
        <f t="shared" si="0"/>
        <v>15.440968146679079</v>
      </c>
      <c r="AX53" s="66">
        <v>2007</v>
      </c>
      <c r="AY53" s="63">
        <v>1</v>
      </c>
      <c r="AZ53" s="67">
        <f t="shared" si="6"/>
        <v>1.2161415146489774</v>
      </c>
      <c r="BA53" s="67">
        <f t="shared" si="9"/>
        <v>77.272727272727266</v>
      </c>
      <c r="BB53" s="67">
        <f t="shared" si="8"/>
        <v>5.5279159756771695E-2</v>
      </c>
      <c r="BC53" s="67">
        <f t="shared" si="4"/>
        <v>0</v>
      </c>
      <c r="BD53" s="68">
        <f t="shared" si="5"/>
        <v>0</v>
      </c>
    </row>
    <row r="54" spans="1:57" s="6" customFormat="1" ht="63" customHeight="1" thickBot="1" x14ac:dyDescent="0.35">
      <c r="A54" s="69" t="s">
        <v>114</v>
      </c>
      <c r="B54" s="70"/>
      <c r="C54" s="70"/>
      <c r="D54" s="71">
        <v>24707</v>
      </c>
      <c r="E54" s="71">
        <v>1809</v>
      </c>
      <c r="F54" s="71">
        <v>1809</v>
      </c>
      <c r="G54" s="71">
        <v>2</v>
      </c>
      <c r="H54" s="71">
        <v>1787</v>
      </c>
      <c r="I54" s="71">
        <v>8</v>
      </c>
      <c r="J54" s="71">
        <v>1</v>
      </c>
      <c r="K54" s="71">
        <v>7</v>
      </c>
      <c r="L54" s="71">
        <v>4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2</v>
      </c>
      <c r="S54" s="71">
        <v>0</v>
      </c>
      <c r="T54" s="71">
        <v>0</v>
      </c>
      <c r="U54" s="71">
        <v>1787</v>
      </c>
      <c r="V54" s="71">
        <v>8</v>
      </c>
      <c r="W54" s="71">
        <v>12</v>
      </c>
      <c r="X54" s="71">
        <v>2</v>
      </c>
      <c r="Y54" s="71">
        <v>22</v>
      </c>
      <c r="Z54" s="71">
        <v>17</v>
      </c>
      <c r="AA54" s="71">
        <v>2</v>
      </c>
      <c r="AB54" s="71">
        <v>4</v>
      </c>
      <c r="AC54" s="71">
        <v>1</v>
      </c>
      <c r="AD54" s="71">
        <v>15</v>
      </c>
      <c r="AE54" s="71">
        <v>13</v>
      </c>
      <c r="AF54" s="71">
        <v>6</v>
      </c>
      <c r="AG54" s="71">
        <v>5</v>
      </c>
      <c r="AH54" s="71">
        <v>2</v>
      </c>
      <c r="AI54" s="71">
        <v>1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2</v>
      </c>
      <c r="AS54" s="71">
        <v>0</v>
      </c>
      <c r="AT54" s="71">
        <v>0</v>
      </c>
      <c r="AU54" s="71">
        <v>5</v>
      </c>
      <c r="AV54" s="71">
        <v>2</v>
      </c>
      <c r="AW54" s="73">
        <f t="shared" si="0"/>
        <v>15.440968146679079</v>
      </c>
      <c r="AX54" s="76">
        <v>2007</v>
      </c>
      <c r="AY54" s="71">
        <v>1</v>
      </c>
      <c r="AZ54" s="74">
        <f t="shared" si="6"/>
        <v>1.2161415146489774</v>
      </c>
      <c r="BA54" s="74">
        <f t="shared" si="9"/>
        <v>77.272727272727266</v>
      </c>
      <c r="BB54" s="74">
        <f t="shared" si="8"/>
        <v>5.5279159756771695E-2</v>
      </c>
      <c r="BC54" s="74">
        <f t="shared" si="4"/>
        <v>0</v>
      </c>
      <c r="BD54" s="75">
        <f t="shared" si="5"/>
        <v>0</v>
      </c>
    </row>
    <row r="55" spans="1:57" s="6" customFormat="1" ht="63" customHeight="1" thickBot="1" x14ac:dyDescent="0.35">
      <c r="A55" s="61" t="s">
        <v>115</v>
      </c>
      <c r="B55" s="62"/>
      <c r="C55" s="62"/>
      <c r="D55" s="63">
        <v>347012</v>
      </c>
      <c r="E55" s="63">
        <v>20644</v>
      </c>
      <c r="F55" s="63">
        <v>20644</v>
      </c>
      <c r="G55" s="63">
        <v>8</v>
      </c>
      <c r="H55" s="63">
        <v>20075</v>
      </c>
      <c r="I55" s="63">
        <v>191</v>
      </c>
      <c r="J55" s="63">
        <v>49</v>
      </c>
      <c r="K55" s="63">
        <v>201</v>
      </c>
      <c r="L55" s="63">
        <v>90</v>
      </c>
      <c r="M55" s="63">
        <v>11</v>
      </c>
      <c r="N55" s="63">
        <v>10</v>
      </c>
      <c r="O55" s="63">
        <v>2</v>
      </c>
      <c r="P55" s="63">
        <v>2</v>
      </c>
      <c r="Q55" s="63">
        <v>5</v>
      </c>
      <c r="R55" s="63">
        <v>8</v>
      </c>
      <c r="S55" s="63">
        <v>0</v>
      </c>
      <c r="T55" s="63">
        <v>1</v>
      </c>
      <c r="U55" s="63">
        <v>20075</v>
      </c>
      <c r="V55" s="63">
        <v>191</v>
      </c>
      <c r="W55" s="63">
        <v>371</v>
      </c>
      <c r="X55" s="63">
        <v>8</v>
      </c>
      <c r="Y55" s="63">
        <v>570</v>
      </c>
      <c r="Z55" s="63">
        <v>445</v>
      </c>
      <c r="AA55" s="63">
        <v>61</v>
      </c>
      <c r="AB55" s="63">
        <v>62</v>
      </c>
      <c r="AC55" s="63">
        <v>31</v>
      </c>
      <c r="AD55" s="63">
        <v>303</v>
      </c>
      <c r="AE55" s="63">
        <v>273</v>
      </c>
      <c r="AF55" s="63">
        <v>182</v>
      </c>
      <c r="AG55" s="63">
        <v>102</v>
      </c>
      <c r="AH55" s="63">
        <v>33</v>
      </c>
      <c r="AI55" s="63">
        <v>51</v>
      </c>
      <c r="AJ55" s="63">
        <v>2</v>
      </c>
      <c r="AK55" s="63">
        <v>4</v>
      </c>
      <c r="AL55" s="63">
        <v>4</v>
      </c>
      <c r="AM55" s="63">
        <v>3</v>
      </c>
      <c r="AN55" s="63">
        <v>1</v>
      </c>
      <c r="AO55" s="63">
        <v>1</v>
      </c>
      <c r="AP55" s="63">
        <v>1</v>
      </c>
      <c r="AQ55" s="63">
        <v>11</v>
      </c>
      <c r="AR55" s="63">
        <v>47</v>
      </c>
      <c r="AS55" s="63">
        <v>8</v>
      </c>
      <c r="AT55" s="63">
        <v>6</v>
      </c>
      <c r="AU55" s="63">
        <v>125</v>
      </c>
      <c r="AV55" s="63">
        <v>0</v>
      </c>
      <c r="AW55" s="65">
        <f t="shared" si="0"/>
        <v>11.884603414291149</v>
      </c>
      <c r="AX55" s="66">
        <v>20597</v>
      </c>
      <c r="AY55" s="63">
        <v>0</v>
      </c>
      <c r="AZ55" s="67">
        <f t="shared" si="6"/>
        <v>2.7610928114706454</v>
      </c>
      <c r="BA55" s="67">
        <f t="shared" si="9"/>
        <v>78.070175438596493</v>
      </c>
      <c r="BB55" s="67">
        <f t="shared" si="8"/>
        <v>0.2470451462894788</v>
      </c>
      <c r="BC55" s="67">
        <f t="shared" si="4"/>
        <v>53.284247238907192</v>
      </c>
      <c r="BD55" s="68">
        <f t="shared" si="5"/>
        <v>1.9298245614035088</v>
      </c>
    </row>
    <row r="56" spans="1:57" s="6" customFormat="1" ht="63" customHeight="1" x14ac:dyDescent="0.3">
      <c r="A56" s="82" t="s">
        <v>115</v>
      </c>
      <c r="B56" s="83"/>
      <c r="C56" s="83"/>
      <c r="D56" s="84">
        <v>347012</v>
      </c>
      <c r="E56" s="84">
        <v>20644</v>
      </c>
      <c r="F56" s="84">
        <v>20644</v>
      </c>
      <c r="G56" s="84">
        <v>8</v>
      </c>
      <c r="H56" s="84">
        <v>20075</v>
      </c>
      <c r="I56" s="84">
        <v>191</v>
      </c>
      <c r="J56" s="84">
        <v>49</v>
      </c>
      <c r="K56" s="84">
        <v>201</v>
      </c>
      <c r="L56" s="84">
        <v>90</v>
      </c>
      <c r="M56" s="84">
        <v>11</v>
      </c>
      <c r="N56" s="84">
        <v>10</v>
      </c>
      <c r="O56" s="84">
        <v>2</v>
      </c>
      <c r="P56" s="84">
        <v>2</v>
      </c>
      <c r="Q56" s="84">
        <v>5</v>
      </c>
      <c r="R56" s="84">
        <v>8</v>
      </c>
      <c r="S56" s="84">
        <v>0</v>
      </c>
      <c r="T56" s="84">
        <v>1</v>
      </c>
      <c r="U56" s="84">
        <v>20075</v>
      </c>
      <c r="V56" s="84">
        <v>191</v>
      </c>
      <c r="W56" s="84">
        <v>371</v>
      </c>
      <c r="X56" s="84">
        <v>8</v>
      </c>
      <c r="Y56" s="84">
        <v>570</v>
      </c>
      <c r="Z56" s="84">
        <v>445</v>
      </c>
      <c r="AA56" s="84">
        <v>61</v>
      </c>
      <c r="AB56" s="84">
        <v>62</v>
      </c>
      <c r="AC56" s="84">
        <v>31</v>
      </c>
      <c r="AD56" s="84">
        <v>303</v>
      </c>
      <c r="AE56" s="84">
        <v>273</v>
      </c>
      <c r="AF56" s="84">
        <v>182</v>
      </c>
      <c r="AG56" s="84">
        <v>102</v>
      </c>
      <c r="AH56" s="84">
        <v>33</v>
      </c>
      <c r="AI56" s="84">
        <v>51</v>
      </c>
      <c r="AJ56" s="84">
        <v>2</v>
      </c>
      <c r="AK56" s="84">
        <v>4</v>
      </c>
      <c r="AL56" s="84">
        <v>4</v>
      </c>
      <c r="AM56" s="84">
        <v>3</v>
      </c>
      <c r="AN56" s="84">
        <v>1</v>
      </c>
      <c r="AO56" s="84">
        <v>1</v>
      </c>
      <c r="AP56" s="84">
        <v>1</v>
      </c>
      <c r="AQ56" s="84">
        <v>11</v>
      </c>
      <c r="AR56" s="84">
        <v>47</v>
      </c>
      <c r="AS56" s="84">
        <v>8</v>
      </c>
      <c r="AT56" s="84">
        <v>6</v>
      </c>
      <c r="AU56" s="84">
        <v>125</v>
      </c>
      <c r="AV56" s="84">
        <v>0</v>
      </c>
      <c r="AW56" s="85">
        <f t="shared" si="0"/>
        <v>11.884603414291149</v>
      </c>
      <c r="AX56" s="86">
        <v>20597</v>
      </c>
      <c r="AY56" s="84">
        <v>0</v>
      </c>
      <c r="AZ56" s="87">
        <f t="shared" si="6"/>
        <v>2.7610928114706454</v>
      </c>
      <c r="BA56" s="87">
        <f t="shared" si="9"/>
        <v>78.070175438596493</v>
      </c>
      <c r="BB56" s="87">
        <f t="shared" si="8"/>
        <v>0.2470451462894788</v>
      </c>
      <c r="BC56" s="87">
        <f t="shared" si="4"/>
        <v>53.284247238907192</v>
      </c>
      <c r="BD56" s="88">
        <f t="shared" si="5"/>
        <v>1.9298245614035088</v>
      </c>
    </row>
    <row r="57" spans="1:57" s="89" customFormat="1" ht="63" customHeight="1" thickBot="1" x14ac:dyDescent="0.3"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1"/>
      <c r="AX57" s="92"/>
      <c r="AY57" s="90"/>
      <c r="AZ57" s="91"/>
      <c r="BA57" s="91"/>
      <c r="BC57" s="91"/>
      <c r="BD57" s="91"/>
      <c r="BE57" s="93"/>
    </row>
    <row r="83" spans="12:12" ht="16.5" thickBot="1" x14ac:dyDescent="0.2">
      <c r="L83" s="89"/>
    </row>
  </sheetData>
  <mergeCells count="116">
    <mergeCell ref="A54:C54"/>
    <mergeCell ref="A55:C55"/>
    <mergeCell ref="A56:C56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J7:AJ10"/>
    <mergeCell ref="AK7:AK10"/>
    <mergeCell ref="AL7:AL10"/>
    <mergeCell ref="AN7:AN10"/>
    <mergeCell ref="AO7:AO10"/>
    <mergeCell ref="A11:C11"/>
    <mergeCell ref="X6:X10"/>
    <mergeCell ref="AH6:AJ6"/>
    <mergeCell ref="AK6:AL6"/>
    <mergeCell ref="AM6:AM10"/>
    <mergeCell ref="AN6:AO6"/>
    <mergeCell ref="AA7:AA10"/>
    <mergeCell ref="AB7:AB10"/>
    <mergeCell ref="AG7:AG10"/>
    <mergeCell ref="AH7:AH10"/>
    <mergeCell ref="AI7:AI10"/>
    <mergeCell ref="R6:R10"/>
    <mergeCell ref="S6:S10"/>
    <mergeCell ref="T6:T10"/>
    <mergeCell ref="U6:U10"/>
    <mergeCell ref="V6:V10"/>
    <mergeCell ref="W6:W10"/>
    <mergeCell ref="L6:L10"/>
    <mergeCell ref="M6:M10"/>
    <mergeCell ref="N6:N10"/>
    <mergeCell ref="O6:O10"/>
    <mergeCell ref="P6:P10"/>
    <mergeCell ref="Q6:Q10"/>
    <mergeCell ref="AP5:AP10"/>
    <mergeCell ref="AQ5:AQ10"/>
    <mergeCell ref="AR5:AR10"/>
    <mergeCell ref="AS5:AS10"/>
    <mergeCell ref="AT5:AT10"/>
    <mergeCell ref="AX5:AX10"/>
    <mergeCell ref="BC4:BC10"/>
    <mergeCell ref="BD4:BD10"/>
    <mergeCell ref="F5:F10"/>
    <mergeCell ref="G5:G10"/>
    <mergeCell ref="H5:M5"/>
    <mergeCell ref="N5:P5"/>
    <mergeCell ref="Q5:R5"/>
    <mergeCell ref="AA5:AB6"/>
    <mergeCell ref="AC5:AC10"/>
    <mergeCell ref="AD5:AD10"/>
    <mergeCell ref="AV4:AV10"/>
    <mergeCell ref="AW4:AW10"/>
    <mergeCell ref="AX4:AY4"/>
    <mergeCell ref="AZ4:AZ10"/>
    <mergeCell ref="BA4:BA10"/>
    <mergeCell ref="BB4:BB10"/>
    <mergeCell ref="AY5:AY10"/>
    <mergeCell ref="U4:X5"/>
    <mergeCell ref="Y4:Y10"/>
    <mergeCell ref="Z4:Z10"/>
    <mergeCell ref="AA4:AE4"/>
    <mergeCell ref="AF4:AT4"/>
    <mergeCell ref="AU4:AU10"/>
    <mergeCell ref="AE5:AE10"/>
    <mergeCell ref="AF5:AF10"/>
    <mergeCell ref="AG5:AL5"/>
    <mergeCell ref="AM5:AO5"/>
    <mergeCell ref="A3:C3"/>
    <mergeCell ref="A4:C10"/>
    <mergeCell ref="D4:D10"/>
    <mergeCell ref="E4:E10"/>
    <mergeCell ref="F4:R4"/>
    <mergeCell ref="S4:T5"/>
    <mergeCell ref="H6:H10"/>
    <mergeCell ref="I6:I10"/>
    <mergeCell ref="J6:J10"/>
    <mergeCell ref="K6:K10"/>
  </mergeCells>
  <phoneticPr fontId="3"/>
  <printOptions horizontalCentered="1" verticalCentered="1"/>
  <pageMargins left="0.39370078740157483" right="0.23622047244094491" top="0.35433070866141736" bottom="0.35433070866141736" header="0.31496062992125984" footer="0.31496062992125984"/>
  <pageSetup paperSize="8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D79"/>
  <sheetViews>
    <sheetView view="pageBreakPreview" topLeftCell="AF1" zoomScale="70" zoomScaleNormal="70" zoomScaleSheetLayoutView="70" workbookViewId="0">
      <selection activeCell="AA61" sqref="AA61"/>
    </sheetView>
  </sheetViews>
  <sheetFormatPr defaultColWidth="11.625" defaultRowHeight="24.95" customHeight="1" x14ac:dyDescent="0.15"/>
  <cols>
    <col min="1" max="1" width="3" style="96" customWidth="1"/>
    <col min="2" max="2" width="14.375" style="96" customWidth="1"/>
    <col min="3" max="3" width="12.375" style="96" customWidth="1"/>
    <col min="4" max="4" width="11.125" style="96" customWidth="1"/>
    <col min="5" max="5" width="11" style="96" customWidth="1"/>
    <col min="6" max="6" width="7.625" style="96" customWidth="1"/>
    <col min="7" max="7" width="11.5" style="96" customWidth="1"/>
    <col min="8" max="11" width="7.625" style="96" customWidth="1"/>
    <col min="12" max="19" width="5.625" style="96" customWidth="1"/>
    <col min="20" max="20" width="12.25" style="96" customWidth="1"/>
    <col min="21" max="22" width="7.625" style="96" customWidth="1"/>
    <col min="23" max="23" width="5.625" style="96" customWidth="1"/>
    <col min="24" max="24" width="9.375" style="96" customWidth="1"/>
    <col min="25" max="25" width="9.25" style="96" customWidth="1"/>
    <col min="26" max="31" width="7.625" style="96" customWidth="1"/>
    <col min="32" max="32" width="5.625" style="96" customWidth="1"/>
    <col min="33" max="38" width="7.125" style="96" customWidth="1"/>
    <col min="39" max="41" width="5.625" style="96" customWidth="1"/>
    <col min="42" max="42" width="6.75" style="96" customWidth="1"/>
    <col min="43" max="43" width="7.75" style="96" customWidth="1"/>
    <col min="44" max="44" width="7.625" style="96" customWidth="1"/>
    <col min="45" max="45" width="5.625" style="96" customWidth="1"/>
    <col min="46" max="48" width="7.625" style="96" customWidth="1"/>
    <col min="49" max="49" width="9.625" style="96" customWidth="1"/>
    <col min="50" max="50" width="11.5" style="96" customWidth="1"/>
    <col min="51" max="51" width="11.75" style="96" customWidth="1"/>
    <col min="52" max="56" width="10.625" style="120" customWidth="1"/>
    <col min="57" max="250" width="11.625" style="96"/>
    <col min="251" max="251" width="7.125" style="96" customWidth="1"/>
    <col min="252" max="252" width="5.125" style="96" customWidth="1"/>
    <col min="253" max="253" width="3.625" style="96" customWidth="1"/>
    <col min="254" max="256" width="8.25" style="96" customWidth="1"/>
    <col min="257" max="257" width="5" style="96" customWidth="1"/>
    <col min="258" max="258" width="8.375" style="96" customWidth="1"/>
    <col min="259" max="270" width="6.125" style="96" customWidth="1"/>
    <col min="271" max="274" width="7.375" style="96" customWidth="1"/>
    <col min="275" max="301" width="6.25" style="96" customWidth="1"/>
    <col min="302" max="302" width="4.75" style="96" customWidth="1"/>
    <col min="303" max="303" width="0" style="96" hidden="1" customWidth="1"/>
    <col min="304" max="304" width="12.625" style="96" customWidth="1"/>
    <col min="305" max="305" width="15.375" style="96" customWidth="1"/>
    <col min="306" max="306" width="12.625" style="96" customWidth="1"/>
    <col min="307" max="308" width="15.625" style="96" customWidth="1"/>
    <col min="309" max="506" width="11.625" style="96"/>
    <col min="507" max="507" width="7.125" style="96" customWidth="1"/>
    <col min="508" max="508" width="5.125" style="96" customWidth="1"/>
    <col min="509" max="509" width="3.625" style="96" customWidth="1"/>
    <col min="510" max="512" width="8.25" style="96" customWidth="1"/>
    <col min="513" max="513" width="5" style="96" customWidth="1"/>
    <col min="514" max="514" width="8.375" style="96" customWidth="1"/>
    <col min="515" max="526" width="6.125" style="96" customWidth="1"/>
    <col min="527" max="530" width="7.375" style="96" customWidth="1"/>
    <col min="531" max="557" width="6.25" style="96" customWidth="1"/>
    <col min="558" max="558" width="4.75" style="96" customWidth="1"/>
    <col min="559" max="559" width="0" style="96" hidden="1" customWidth="1"/>
    <col min="560" max="560" width="12.625" style="96" customWidth="1"/>
    <col min="561" max="561" width="15.375" style="96" customWidth="1"/>
    <col min="562" max="562" width="12.625" style="96" customWidth="1"/>
    <col min="563" max="564" width="15.625" style="96" customWidth="1"/>
    <col min="565" max="762" width="11.625" style="96"/>
    <col min="763" max="763" width="7.125" style="96" customWidth="1"/>
    <col min="764" max="764" width="5.125" style="96" customWidth="1"/>
    <col min="765" max="765" width="3.625" style="96" customWidth="1"/>
    <col min="766" max="768" width="8.25" style="96" customWidth="1"/>
    <col min="769" max="769" width="5" style="96" customWidth="1"/>
    <col min="770" max="770" width="8.375" style="96" customWidth="1"/>
    <col min="771" max="782" width="6.125" style="96" customWidth="1"/>
    <col min="783" max="786" width="7.375" style="96" customWidth="1"/>
    <col min="787" max="813" width="6.25" style="96" customWidth="1"/>
    <col min="814" max="814" width="4.75" style="96" customWidth="1"/>
    <col min="815" max="815" width="0" style="96" hidden="1" customWidth="1"/>
    <col min="816" max="816" width="12.625" style="96" customWidth="1"/>
    <col min="817" max="817" width="15.375" style="96" customWidth="1"/>
    <col min="818" max="818" width="12.625" style="96" customWidth="1"/>
    <col min="819" max="820" width="15.625" style="96" customWidth="1"/>
    <col min="821" max="1018" width="11.625" style="96"/>
    <col min="1019" max="1019" width="7.125" style="96" customWidth="1"/>
    <col min="1020" max="1020" width="5.125" style="96" customWidth="1"/>
    <col min="1021" max="1021" width="3.625" style="96" customWidth="1"/>
    <col min="1022" max="1024" width="8.25" style="96" customWidth="1"/>
    <col min="1025" max="1025" width="5" style="96" customWidth="1"/>
    <col min="1026" max="1026" width="8.375" style="96" customWidth="1"/>
    <col min="1027" max="1038" width="6.125" style="96" customWidth="1"/>
    <col min="1039" max="1042" width="7.375" style="96" customWidth="1"/>
    <col min="1043" max="1069" width="6.25" style="96" customWidth="1"/>
    <col min="1070" max="1070" width="4.75" style="96" customWidth="1"/>
    <col min="1071" max="1071" width="0" style="96" hidden="1" customWidth="1"/>
    <col min="1072" max="1072" width="12.625" style="96" customWidth="1"/>
    <col min="1073" max="1073" width="15.375" style="96" customWidth="1"/>
    <col min="1074" max="1074" width="12.625" style="96" customWidth="1"/>
    <col min="1075" max="1076" width="15.625" style="96" customWidth="1"/>
    <col min="1077" max="1274" width="11.625" style="96"/>
    <col min="1275" max="1275" width="7.125" style="96" customWidth="1"/>
    <col min="1276" max="1276" width="5.125" style="96" customWidth="1"/>
    <col min="1277" max="1277" width="3.625" style="96" customWidth="1"/>
    <col min="1278" max="1280" width="8.25" style="96" customWidth="1"/>
    <col min="1281" max="1281" width="5" style="96" customWidth="1"/>
    <col min="1282" max="1282" width="8.375" style="96" customWidth="1"/>
    <col min="1283" max="1294" width="6.125" style="96" customWidth="1"/>
    <col min="1295" max="1298" width="7.375" style="96" customWidth="1"/>
    <col min="1299" max="1325" width="6.25" style="96" customWidth="1"/>
    <col min="1326" max="1326" width="4.75" style="96" customWidth="1"/>
    <col min="1327" max="1327" width="0" style="96" hidden="1" customWidth="1"/>
    <col min="1328" max="1328" width="12.625" style="96" customWidth="1"/>
    <col min="1329" max="1329" width="15.375" style="96" customWidth="1"/>
    <col min="1330" max="1330" width="12.625" style="96" customWidth="1"/>
    <col min="1331" max="1332" width="15.625" style="96" customWidth="1"/>
    <col min="1333" max="1530" width="11.625" style="96"/>
    <col min="1531" max="1531" width="7.125" style="96" customWidth="1"/>
    <col min="1532" max="1532" width="5.125" style="96" customWidth="1"/>
    <col min="1533" max="1533" width="3.625" style="96" customWidth="1"/>
    <col min="1534" max="1536" width="8.25" style="96" customWidth="1"/>
    <col min="1537" max="1537" width="5" style="96" customWidth="1"/>
    <col min="1538" max="1538" width="8.375" style="96" customWidth="1"/>
    <col min="1539" max="1550" width="6.125" style="96" customWidth="1"/>
    <col min="1551" max="1554" width="7.375" style="96" customWidth="1"/>
    <col min="1555" max="1581" width="6.25" style="96" customWidth="1"/>
    <col min="1582" max="1582" width="4.75" style="96" customWidth="1"/>
    <col min="1583" max="1583" width="0" style="96" hidden="1" customWidth="1"/>
    <col min="1584" max="1584" width="12.625" style="96" customWidth="1"/>
    <col min="1585" max="1585" width="15.375" style="96" customWidth="1"/>
    <col min="1586" max="1586" width="12.625" style="96" customWidth="1"/>
    <col min="1587" max="1588" width="15.625" style="96" customWidth="1"/>
    <col min="1589" max="1786" width="11.625" style="96"/>
    <col min="1787" max="1787" width="7.125" style="96" customWidth="1"/>
    <col min="1788" max="1788" width="5.125" style="96" customWidth="1"/>
    <col min="1789" max="1789" width="3.625" style="96" customWidth="1"/>
    <col min="1790" max="1792" width="8.25" style="96" customWidth="1"/>
    <col min="1793" max="1793" width="5" style="96" customWidth="1"/>
    <col min="1794" max="1794" width="8.375" style="96" customWidth="1"/>
    <col min="1795" max="1806" width="6.125" style="96" customWidth="1"/>
    <col min="1807" max="1810" width="7.375" style="96" customWidth="1"/>
    <col min="1811" max="1837" width="6.25" style="96" customWidth="1"/>
    <col min="1838" max="1838" width="4.75" style="96" customWidth="1"/>
    <col min="1839" max="1839" width="0" style="96" hidden="1" customWidth="1"/>
    <col min="1840" max="1840" width="12.625" style="96" customWidth="1"/>
    <col min="1841" max="1841" width="15.375" style="96" customWidth="1"/>
    <col min="1842" max="1842" width="12.625" style="96" customWidth="1"/>
    <col min="1843" max="1844" width="15.625" style="96" customWidth="1"/>
    <col min="1845" max="2042" width="11.625" style="96"/>
    <col min="2043" max="2043" width="7.125" style="96" customWidth="1"/>
    <col min="2044" max="2044" width="5.125" style="96" customWidth="1"/>
    <col min="2045" max="2045" width="3.625" style="96" customWidth="1"/>
    <col min="2046" max="2048" width="8.25" style="96" customWidth="1"/>
    <col min="2049" max="2049" width="5" style="96" customWidth="1"/>
    <col min="2050" max="2050" width="8.375" style="96" customWidth="1"/>
    <col min="2051" max="2062" width="6.125" style="96" customWidth="1"/>
    <col min="2063" max="2066" width="7.375" style="96" customWidth="1"/>
    <col min="2067" max="2093" width="6.25" style="96" customWidth="1"/>
    <col min="2094" max="2094" width="4.75" style="96" customWidth="1"/>
    <col min="2095" max="2095" width="0" style="96" hidden="1" customWidth="1"/>
    <col min="2096" max="2096" width="12.625" style="96" customWidth="1"/>
    <col min="2097" max="2097" width="15.375" style="96" customWidth="1"/>
    <col min="2098" max="2098" width="12.625" style="96" customWidth="1"/>
    <col min="2099" max="2100" width="15.625" style="96" customWidth="1"/>
    <col min="2101" max="2298" width="11.625" style="96"/>
    <col min="2299" max="2299" width="7.125" style="96" customWidth="1"/>
    <col min="2300" max="2300" width="5.125" style="96" customWidth="1"/>
    <col min="2301" max="2301" width="3.625" style="96" customWidth="1"/>
    <col min="2302" max="2304" width="8.25" style="96" customWidth="1"/>
    <col min="2305" max="2305" width="5" style="96" customWidth="1"/>
    <col min="2306" max="2306" width="8.375" style="96" customWidth="1"/>
    <col min="2307" max="2318" width="6.125" style="96" customWidth="1"/>
    <col min="2319" max="2322" width="7.375" style="96" customWidth="1"/>
    <col min="2323" max="2349" width="6.25" style="96" customWidth="1"/>
    <col min="2350" max="2350" width="4.75" style="96" customWidth="1"/>
    <col min="2351" max="2351" width="0" style="96" hidden="1" customWidth="1"/>
    <col min="2352" max="2352" width="12.625" style="96" customWidth="1"/>
    <col min="2353" max="2353" width="15.375" style="96" customWidth="1"/>
    <col min="2354" max="2354" width="12.625" style="96" customWidth="1"/>
    <col min="2355" max="2356" width="15.625" style="96" customWidth="1"/>
    <col min="2357" max="2554" width="11.625" style="96"/>
    <col min="2555" max="2555" width="7.125" style="96" customWidth="1"/>
    <col min="2556" max="2556" width="5.125" style="96" customWidth="1"/>
    <col min="2557" max="2557" width="3.625" style="96" customWidth="1"/>
    <col min="2558" max="2560" width="8.25" style="96" customWidth="1"/>
    <col min="2561" max="2561" width="5" style="96" customWidth="1"/>
    <col min="2562" max="2562" width="8.375" style="96" customWidth="1"/>
    <col min="2563" max="2574" width="6.125" style="96" customWidth="1"/>
    <col min="2575" max="2578" width="7.375" style="96" customWidth="1"/>
    <col min="2579" max="2605" width="6.25" style="96" customWidth="1"/>
    <col min="2606" max="2606" width="4.75" style="96" customWidth="1"/>
    <col min="2607" max="2607" width="0" style="96" hidden="1" customWidth="1"/>
    <col min="2608" max="2608" width="12.625" style="96" customWidth="1"/>
    <col min="2609" max="2609" width="15.375" style="96" customWidth="1"/>
    <col min="2610" max="2610" width="12.625" style="96" customWidth="1"/>
    <col min="2611" max="2612" width="15.625" style="96" customWidth="1"/>
    <col min="2613" max="2810" width="11.625" style="96"/>
    <col min="2811" max="2811" width="7.125" style="96" customWidth="1"/>
    <col min="2812" max="2812" width="5.125" style="96" customWidth="1"/>
    <col min="2813" max="2813" width="3.625" style="96" customWidth="1"/>
    <col min="2814" max="2816" width="8.25" style="96" customWidth="1"/>
    <col min="2817" max="2817" width="5" style="96" customWidth="1"/>
    <col min="2818" max="2818" width="8.375" style="96" customWidth="1"/>
    <col min="2819" max="2830" width="6.125" style="96" customWidth="1"/>
    <col min="2831" max="2834" width="7.375" style="96" customWidth="1"/>
    <col min="2835" max="2861" width="6.25" style="96" customWidth="1"/>
    <col min="2862" max="2862" width="4.75" style="96" customWidth="1"/>
    <col min="2863" max="2863" width="0" style="96" hidden="1" customWidth="1"/>
    <col min="2864" max="2864" width="12.625" style="96" customWidth="1"/>
    <col min="2865" max="2865" width="15.375" style="96" customWidth="1"/>
    <col min="2866" max="2866" width="12.625" style="96" customWidth="1"/>
    <col min="2867" max="2868" width="15.625" style="96" customWidth="1"/>
    <col min="2869" max="3066" width="11.625" style="96"/>
    <col min="3067" max="3067" width="7.125" style="96" customWidth="1"/>
    <col min="3068" max="3068" width="5.125" style="96" customWidth="1"/>
    <col min="3069" max="3069" width="3.625" style="96" customWidth="1"/>
    <col min="3070" max="3072" width="8.25" style="96" customWidth="1"/>
    <col min="3073" max="3073" width="5" style="96" customWidth="1"/>
    <col min="3074" max="3074" width="8.375" style="96" customWidth="1"/>
    <col min="3075" max="3086" width="6.125" style="96" customWidth="1"/>
    <col min="3087" max="3090" width="7.375" style="96" customWidth="1"/>
    <col min="3091" max="3117" width="6.25" style="96" customWidth="1"/>
    <col min="3118" max="3118" width="4.75" style="96" customWidth="1"/>
    <col min="3119" max="3119" width="0" style="96" hidden="1" customWidth="1"/>
    <col min="3120" max="3120" width="12.625" style="96" customWidth="1"/>
    <col min="3121" max="3121" width="15.375" style="96" customWidth="1"/>
    <col min="3122" max="3122" width="12.625" style="96" customWidth="1"/>
    <col min="3123" max="3124" width="15.625" style="96" customWidth="1"/>
    <col min="3125" max="3322" width="11.625" style="96"/>
    <col min="3323" max="3323" width="7.125" style="96" customWidth="1"/>
    <col min="3324" max="3324" width="5.125" style="96" customWidth="1"/>
    <col min="3325" max="3325" width="3.625" style="96" customWidth="1"/>
    <col min="3326" max="3328" width="8.25" style="96" customWidth="1"/>
    <col min="3329" max="3329" width="5" style="96" customWidth="1"/>
    <col min="3330" max="3330" width="8.375" style="96" customWidth="1"/>
    <col min="3331" max="3342" width="6.125" style="96" customWidth="1"/>
    <col min="3343" max="3346" width="7.375" style="96" customWidth="1"/>
    <col min="3347" max="3373" width="6.25" style="96" customWidth="1"/>
    <col min="3374" max="3374" width="4.75" style="96" customWidth="1"/>
    <col min="3375" max="3375" width="0" style="96" hidden="1" customWidth="1"/>
    <col min="3376" max="3376" width="12.625" style="96" customWidth="1"/>
    <col min="3377" max="3377" width="15.375" style="96" customWidth="1"/>
    <col min="3378" max="3378" width="12.625" style="96" customWidth="1"/>
    <col min="3379" max="3380" width="15.625" style="96" customWidth="1"/>
    <col min="3381" max="3578" width="11.625" style="96"/>
    <col min="3579" max="3579" width="7.125" style="96" customWidth="1"/>
    <col min="3580" max="3580" width="5.125" style="96" customWidth="1"/>
    <col min="3581" max="3581" width="3.625" style="96" customWidth="1"/>
    <col min="3582" max="3584" width="8.25" style="96" customWidth="1"/>
    <col min="3585" max="3585" width="5" style="96" customWidth="1"/>
    <col min="3586" max="3586" width="8.375" style="96" customWidth="1"/>
    <col min="3587" max="3598" width="6.125" style="96" customWidth="1"/>
    <col min="3599" max="3602" width="7.375" style="96" customWidth="1"/>
    <col min="3603" max="3629" width="6.25" style="96" customWidth="1"/>
    <col min="3630" max="3630" width="4.75" style="96" customWidth="1"/>
    <col min="3631" max="3631" width="0" style="96" hidden="1" customWidth="1"/>
    <col min="3632" max="3632" width="12.625" style="96" customWidth="1"/>
    <col min="3633" max="3633" width="15.375" style="96" customWidth="1"/>
    <col min="3634" max="3634" width="12.625" style="96" customWidth="1"/>
    <col min="3635" max="3636" width="15.625" style="96" customWidth="1"/>
    <col min="3637" max="3834" width="11.625" style="96"/>
    <col min="3835" max="3835" width="7.125" style="96" customWidth="1"/>
    <col min="3836" max="3836" width="5.125" style="96" customWidth="1"/>
    <col min="3837" max="3837" width="3.625" style="96" customWidth="1"/>
    <col min="3838" max="3840" width="8.25" style="96" customWidth="1"/>
    <col min="3841" max="3841" width="5" style="96" customWidth="1"/>
    <col min="3842" max="3842" width="8.375" style="96" customWidth="1"/>
    <col min="3843" max="3854" width="6.125" style="96" customWidth="1"/>
    <col min="3855" max="3858" width="7.375" style="96" customWidth="1"/>
    <col min="3859" max="3885" width="6.25" style="96" customWidth="1"/>
    <col min="3886" max="3886" width="4.75" style="96" customWidth="1"/>
    <col min="3887" max="3887" width="0" style="96" hidden="1" customWidth="1"/>
    <col min="3888" max="3888" width="12.625" style="96" customWidth="1"/>
    <col min="3889" max="3889" width="15.375" style="96" customWidth="1"/>
    <col min="3890" max="3890" width="12.625" style="96" customWidth="1"/>
    <col min="3891" max="3892" width="15.625" style="96" customWidth="1"/>
    <col min="3893" max="4090" width="11.625" style="96"/>
    <col min="4091" max="4091" width="7.125" style="96" customWidth="1"/>
    <col min="4092" max="4092" width="5.125" style="96" customWidth="1"/>
    <col min="4093" max="4093" width="3.625" style="96" customWidth="1"/>
    <col min="4094" max="4096" width="8.25" style="96" customWidth="1"/>
    <col min="4097" max="4097" width="5" style="96" customWidth="1"/>
    <col min="4098" max="4098" width="8.375" style="96" customWidth="1"/>
    <col min="4099" max="4110" width="6.125" style="96" customWidth="1"/>
    <col min="4111" max="4114" width="7.375" style="96" customWidth="1"/>
    <col min="4115" max="4141" width="6.25" style="96" customWidth="1"/>
    <col min="4142" max="4142" width="4.75" style="96" customWidth="1"/>
    <col min="4143" max="4143" width="0" style="96" hidden="1" customWidth="1"/>
    <col min="4144" max="4144" width="12.625" style="96" customWidth="1"/>
    <col min="4145" max="4145" width="15.375" style="96" customWidth="1"/>
    <col min="4146" max="4146" width="12.625" style="96" customWidth="1"/>
    <col min="4147" max="4148" width="15.625" style="96" customWidth="1"/>
    <col min="4149" max="4346" width="11.625" style="96"/>
    <col min="4347" max="4347" width="7.125" style="96" customWidth="1"/>
    <col min="4348" max="4348" width="5.125" style="96" customWidth="1"/>
    <col min="4349" max="4349" width="3.625" style="96" customWidth="1"/>
    <col min="4350" max="4352" width="8.25" style="96" customWidth="1"/>
    <col min="4353" max="4353" width="5" style="96" customWidth="1"/>
    <col min="4354" max="4354" width="8.375" style="96" customWidth="1"/>
    <col min="4355" max="4366" width="6.125" style="96" customWidth="1"/>
    <col min="4367" max="4370" width="7.375" style="96" customWidth="1"/>
    <col min="4371" max="4397" width="6.25" style="96" customWidth="1"/>
    <col min="4398" max="4398" width="4.75" style="96" customWidth="1"/>
    <col min="4399" max="4399" width="0" style="96" hidden="1" customWidth="1"/>
    <col min="4400" max="4400" width="12.625" style="96" customWidth="1"/>
    <col min="4401" max="4401" width="15.375" style="96" customWidth="1"/>
    <col min="4402" max="4402" width="12.625" style="96" customWidth="1"/>
    <col min="4403" max="4404" width="15.625" style="96" customWidth="1"/>
    <col min="4405" max="4602" width="11.625" style="96"/>
    <col min="4603" max="4603" width="7.125" style="96" customWidth="1"/>
    <col min="4604" max="4604" width="5.125" style="96" customWidth="1"/>
    <col min="4605" max="4605" width="3.625" style="96" customWidth="1"/>
    <col min="4606" max="4608" width="8.25" style="96" customWidth="1"/>
    <col min="4609" max="4609" width="5" style="96" customWidth="1"/>
    <col min="4610" max="4610" width="8.375" style="96" customWidth="1"/>
    <col min="4611" max="4622" width="6.125" style="96" customWidth="1"/>
    <col min="4623" max="4626" width="7.375" style="96" customWidth="1"/>
    <col min="4627" max="4653" width="6.25" style="96" customWidth="1"/>
    <col min="4654" max="4654" width="4.75" style="96" customWidth="1"/>
    <col min="4655" max="4655" width="0" style="96" hidden="1" customWidth="1"/>
    <col min="4656" max="4656" width="12.625" style="96" customWidth="1"/>
    <col min="4657" max="4657" width="15.375" style="96" customWidth="1"/>
    <col min="4658" max="4658" width="12.625" style="96" customWidth="1"/>
    <col min="4659" max="4660" width="15.625" style="96" customWidth="1"/>
    <col min="4661" max="4858" width="11.625" style="96"/>
    <col min="4859" max="4859" width="7.125" style="96" customWidth="1"/>
    <col min="4860" max="4860" width="5.125" style="96" customWidth="1"/>
    <col min="4861" max="4861" width="3.625" style="96" customWidth="1"/>
    <col min="4862" max="4864" width="8.25" style="96" customWidth="1"/>
    <col min="4865" max="4865" width="5" style="96" customWidth="1"/>
    <col min="4866" max="4866" width="8.375" style="96" customWidth="1"/>
    <col min="4867" max="4878" width="6.125" style="96" customWidth="1"/>
    <col min="4879" max="4882" width="7.375" style="96" customWidth="1"/>
    <col min="4883" max="4909" width="6.25" style="96" customWidth="1"/>
    <col min="4910" max="4910" width="4.75" style="96" customWidth="1"/>
    <col min="4911" max="4911" width="0" style="96" hidden="1" customWidth="1"/>
    <col min="4912" max="4912" width="12.625" style="96" customWidth="1"/>
    <col min="4913" max="4913" width="15.375" style="96" customWidth="1"/>
    <col min="4914" max="4914" width="12.625" style="96" customWidth="1"/>
    <col min="4915" max="4916" width="15.625" style="96" customWidth="1"/>
    <col min="4917" max="5114" width="11.625" style="96"/>
    <col min="5115" max="5115" width="7.125" style="96" customWidth="1"/>
    <col min="5116" max="5116" width="5.125" style="96" customWidth="1"/>
    <col min="5117" max="5117" width="3.625" style="96" customWidth="1"/>
    <col min="5118" max="5120" width="8.25" style="96" customWidth="1"/>
    <col min="5121" max="5121" width="5" style="96" customWidth="1"/>
    <col min="5122" max="5122" width="8.375" style="96" customWidth="1"/>
    <col min="5123" max="5134" width="6.125" style="96" customWidth="1"/>
    <col min="5135" max="5138" width="7.375" style="96" customWidth="1"/>
    <col min="5139" max="5165" width="6.25" style="96" customWidth="1"/>
    <col min="5166" max="5166" width="4.75" style="96" customWidth="1"/>
    <col min="5167" max="5167" width="0" style="96" hidden="1" customWidth="1"/>
    <col min="5168" max="5168" width="12.625" style="96" customWidth="1"/>
    <col min="5169" max="5169" width="15.375" style="96" customWidth="1"/>
    <col min="5170" max="5170" width="12.625" style="96" customWidth="1"/>
    <col min="5171" max="5172" width="15.625" style="96" customWidth="1"/>
    <col min="5173" max="5370" width="11.625" style="96"/>
    <col min="5371" max="5371" width="7.125" style="96" customWidth="1"/>
    <col min="5372" max="5372" width="5.125" style="96" customWidth="1"/>
    <col min="5373" max="5373" width="3.625" style="96" customWidth="1"/>
    <col min="5374" max="5376" width="8.25" style="96" customWidth="1"/>
    <col min="5377" max="5377" width="5" style="96" customWidth="1"/>
    <col min="5378" max="5378" width="8.375" style="96" customWidth="1"/>
    <col min="5379" max="5390" width="6.125" style="96" customWidth="1"/>
    <col min="5391" max="5394" width="7.375" style="96" customWidth="1"/>
    <col min="5395" max="5421" width="6.25" style="96" customWidth="1"/>
    <col min="5422" max="5422" width="4.75" style="96" customWidth="1"/>
    <col min="5423" max="5423" width="0" style="96" hidden="1" customWidth="1"/>
    <col min="5424" max="5424" width="12.625" style="96" customWidth="1"/>
    <col min="5425" max="5425" width="15.375" style="96" customWidth="1"/>
    <col min="5426" max="5426" width="12.625" style="96" customWidth="1"/>
    <col min="5427" max="5428" width="15.625" style="96" customWidth="1"/>
    <col min="5429" max="5626" width="11.625" style="96"/>
    <col min="5627" max="5627" width="7.125" style="96" customWidth="1"/>
    <col min="5628" max="5628" width="5.125" style="96" customWidth="1"/>
    <col min="5629" max="5629" width="3.625" style="96" customWidth="1"/>
    <col min="5630" max="5632" width="8.25" style="96" customWidth="1"/>
    <col min="5633" max="5633" width="5" style="96" customWidth="1"/>
    <col min="5634" max="5634" width="8.375" style="96" customWidth="1"/>
    <col min="5635" max="5646" width="6.125" style="96" customWidth="1"/>
    <col min="5647" max="5650" width="7.375" style="96" customWidth="1"/>
    <col min="5651" max="5677" width="6.25" style="96" customWidth="1"/>
    <col min="5678" max="5678" width="4.75" style="96" customWidth="1"/>
    <col min="5679" max="5679" width="0" style="96" hidden="1" customWidth="1"/>
    <col min="5680" max="5680" width="12.625" style="96" customWidth="1"/>
    <col min="5681" max="5681" width="15.375" style="96" customWidth="1"/>
    <col min="5682" max="5682" width="12.625" style="96" customWidth="1"/>
    <col min="5683" max="5684" width="15.625" style="96" customWidth="1"/>
    <col min="5685" max="5882" width="11.625" style="96"/>
    <col min="5883" max="5883" width="7.125" style="96" customWidth="1"/>
    <col min="5884" max="5884" width="5.125" style="96" customWidth="1"/>
    <col min="5885" max="5885" width="3.625" style="96" customWidth="1"/>
    <col min="5886" max="5888" width="8.25" style="96" customWidth="1"/>
    <col min="5889" max="5889" width="5" style="96" customWidth="1"/>
    <col min="5890" max="5890" width="8.375" style="96" customWidth="1"/>
    <col min="5891" max="5902" width="6.125" style="96" customWidth="1"/>
    <col min="5903" max="5906" width="7.375" style="96" customWidth="1"/>
    <col min="5907" max="5933" width="6.25" style="96" customWidth="1"/>
    <col min="5934" max="5934" width="4.75" style="96" customWidth="1"/>
    <col min="5935" max="5935" width="0" style="96" hidden="1" customWidth="1"/>
    <col min="5936" max="5936" width="12.625" style="96" customWidth="1"/>
    <col min="5937" max="5937" width="15.375" style="96" customWidth="1"/>
    <col min="5938" max="5938" width="12.625" style="96" customWidth="1"/>
    <col min="5939" max="5940" width="15.625" style="96" customWidth="1"/>
    <col min="5941" max="6138" width="11.625" style="96"/>
    <col min="6139" max="6139" width="7.125" style="96" customWidth="1"/>
    <col min="6140" max="6140" width="5.125" style="96" customWidth="1"/>
    <col min="6141" max="6141" width="3.625" style="96" customWidth="1"/>
    <col min="6142" max="6144" width="8.25" style="96" customWidth="1"/>
    <col min="6145" max="6145" width="5" style="96" customWidth="1"/>
    <col min="6146" max="6146" width="8.375" style="96" customWidth="1"/>
    <col min="6147" max="6158" width="6.125" style="96" customWidth="1"/>
    <col min="6159" max="6162" width="7.375" style="96" customWidth="1"/>
    <col min="6163" max="6189" width="6.25" style="96" customWidth="1"/>
    <col min="6190" max="6190" width="4.75" style="96" customWidth="1"/>
    <col min="6191" max="6191" width="0" style="96" hidden="1" customWidth="1"/>
    <col min="6192" max="6192" width="12.625" style="96" customWidth="1"/>
    <col min="6193" max="6193" width="15.375" style="96" customWidth="1"/>
    <col min="6194" max="6194" width="12.625" style="96" customWidth="1"/>
    <col min="6195" max="6196" width="15.625" style="96" customWidth="1"/>
    <col min="6197" max="6394" width="11.625" style="96"/>
    <col min="6395" max="6395" width="7.125" style="96" customWidth="1"/>
    <col min="6396" max="6396" width="5.125" style="96" customWidth="1"/>
    <col min="6397" max="6397" width="3.625" style="96" customWidth="1"/>
    <col min="6398" max="6400" width="8.25" style="96" customWidth="1"/>
    <col min="6401" max="6401" width="5" style="96" customWidth="1"/>
    <col min="6402" max="6402" width="8.375" style="96" customWidth="1"/>
    <col min="6403" max="6414" width="6.125" style="96" customWidth="1"/>
    <col min="6415" max="6418" width="7.375" style="96" customWidth="1"/>
    <col min="6419" max="6445" width="6.25" style="96" customWidth="1"/>
    <col min="6446" max="6446" width="4.75" style="96" customWidth="1"/>
    <col min="6447" max="6447" width="0" style="96" hidden="1" customWidth="1"/>
    <col min="6448" max="6448" width="12.625" style="96" customWidth="1"/>
    <col min="6449" max="6449" width="15.375" style="96" customWidth="1"/>
    <col min="6450" max="6450" width="12.625" style="96" customWidth="1"/>
    <col min="6451" max="6452" width="15.625" style="96" customWidth="1"/>
    <col min="6453" max="6650" width="11.625" style="96"/>
    <col min="6651" max="6651" width="7.125" style="96" customWidth="1"/>
    <col min="6652" max="6652" width="5.125" style="96" customWidth="1"/>
    <col min="6653" max="6653" width="3.625" style="96" customWidth="1"/>
    <col min="6654" max="6656" width="8.25" style="96" customWidth="1"/>
    <col min="6657" max="6657" width="5" style="96" customWidth="1"/>
    <col min="6658" max="6658" width="8.375" style="96" customWidth="1"/>
    <col min="6659" max="6670" width="6.125" style="96" customWidth="1"/>
    <col min="6671" max="6674" width="7.375" style="96" customWidth="1"/>
    <col min="6675" max="6701" width="6.25" style="96" customWidth="1"/>
    <col min="6702" max="6702" width="4.75" style="96" customWidth="1"/>
    <col min="6703" max="6703" width="0" style="96" hidden="1" customWidth="1"/>
    <col min="6704" max="6704" width="12.625" style="96" customWidth="1"/>
    <col min="6705" max="6705" width="15.375" style="96" customWidth="1"/>
    <col min="6706" max="6706" width="12.625" style="96" customWidth="1"/>
    <col min="6707" max="6708" width="15.625" style="96" customWidth="1"/>
    <col min="6709" max="6906" width="11.625" style="96"/>
    <col min="6907" max="6907" width="7.125" style="96" customWidth="1"/>
    <col min="6908" max="6908" width="5.125" style="96" customWidth="1"/>
    <col min="6909" max="6909" width="3.625" style="96" customWidth="1"/>
    <col min="6910" max="6912" width="8.25" style="96" customWidth="1"/>
    <col min="6913" max="6913" width="5" style="96" customWidth="1"/>
    <col min="6914" max="6914" width="8.375" style="96" customWidth="1"/>
    <col min="6915" max="6926" width="6.125" style="96" customWidth="1"/>
    <col min="6927" max="6930" width="7.375" style="96" customWidth="1"/>
    <col min="6931" max="6957" width="6.25" style="96" customWidth="1"/>
    <col min="6958" max="6958" width="4.75" style="96" customWidth="1"/>
    <col min="6959" max="6959" width="0" style="96" hidden="1" customWidth="1"/>
    <col min="6960" max="6960" width="12.625" style="96" customWidth="1"/>
    <col min="6961" max="6961" width="15.375" style="96" customWidth="1"/>
    <col min="6962" max="6962" width="12.625" style="96" customWidth="1"/>
    <col min="6963" max="6964" width="15.625" style="96" customWidth="1"/>
    <col min="6965" max="7162" width="11.625" style="96"/>
    <col min="7163" max="7163" width="7.125" style="96" customWidth="1"/>
    <col min="7164" max="7164" width="5.125" style="96" customWidth="1"/>
    <col min="7165" max="7165" width="3.625" style="96" customWidth="1"/>
    <col min="7166" max="7168" width="8.25" style="96" customWidth="1"/>
    <col min="7169" max="7169" width="5" style="96" customWidth="1"/>
    <col min="7170" max="7170" width="8.375" style="96" customWidth="1"/>
    <col min="7171" max="7182" width="6.125" style="96" customWidth="1"/>
    <col min="7183" max="7186" width="7.375" style="96" customWidth="1"/>
    <col min="7187" max="7213" width="6.25" style="96" customWidth="1"/>
    <col min="7214" max="7214" width="4.75" style="96" customWidth="1"/>
    <col min="7215" max="7215" width="0" style="96" hidden="1" customWidth="1"/>
    <col min="7216" max="7216" width="12.625" style="96" customWidth="1"/>
    <col min="7217" max="7217" width="15.375" style="96" customWidth="1"/>
    <col min="7218" max="7218" width="12.625" style="96" customWidth="1"/>
    <col min="7219" max="7220" width="15.625" style="96" customWidth="1"/>
    <col min="7221" max="7418" width="11.625" style="96"/>
    <col min="7419" max="7419" width="7.125" style="96" customWidth="1"/>
    <col min="7420" max="7420" width="5.125" style="96" customWidth="1"/>
    <col min="7421" max="7421" width="3.625" style="96" customWidth="1"/>
    <col min="7422" max="7424" width="8.25" style="96" customWidth="1"/>
    <col min="7425" max="7425" width="5" style="96" customWidth="1"/>
    <col min="7426" max="7426" width="8.375" style="96" customWidth="1"/>
    <col min="7427" max="7438" width="6.125" style="96" customWidth="1"/>
    <col min="7439" max="7442" width="7.375" style="96" customWidth="1"/>
    <col min="7443" max="7469" width="6.25" style="96" customWidth="1"/>
    <col min="7470" max="7470" width="4.75" style="96" customWidth="1"/>
    <col min="7471" max="7471" width="0" style="96" hidden="1" customWidth="1"/>
    <col min="7472" max="7472" width="12.625" style="96" customWidth="1"/>
    <col min="7473" max="7473" width="15.375" style="96" customWidth="1"/>
    <col min="7474" max="7474" width="12.625" style="96" customWidth="1"/>
    <col min="7475" max="7476" width="15.625" style="96" customWidth="1"/>
    <col min="7477" max="7674" width="11.625" style="96"/>
    <col min="7675" max="7675" width="7.125" style="96" customWidth="1"/>
    <col min="7676" max="7676" width="5.125" style="96" customWidth="1"/>
    <col min="7677" max="7677" width="3.625" style="96" customWidth="1"/>
    <col min="7678" max="7680" width="8.25" style="96" customWidth="1"/>
    <col min="7681" max="7681" width="5" style="96" customWidth="1"/>
    <col min="7682" max="7682" width="8.375" style="96" customWidth="1"/>
    <col min="7683" max="7694" width="6.125" style="96" customWidth="1"/>
    <col min="7695" max="7698" width="7.375" style="96" customWidth="1"/>
    <col min="7699" max="7725" width="6.25" style="96" customWidth="1"/>
    <col min="7726" max="7726" width="4.75" style="96" customWidth="1"/>
    <col min="7727" max="7727" width="0" style="96" hidden="1" customWidth="1"/>
    <col min="7728" max="7728" width="12.625" style="96" customWidth="1"/>
    <col min="7729" max="7729" width="15.375" style="96" customWidth="1"/>
    <col min="7730" max="7730" width="12.625" style="96" customWidth="1"/>
    <col min="7731" max="7732" width="15.625" style="96" customWidth="1"/>
    <col min="7733" max="7930" width="11.625" style="96"/>
    <col min="7931" max="7931" width="7.125" style="96" customWidth="1"/>
    <col min="7932" max="7932" width="5.125" style="96" customWidth="1"/>
    <col min="7933" max="7933" width="3.625" style="96" customWidth="1"/>
    <col min="7934" max="7936" width="8.25" style="96" customWidth="1"/>
    <col min="7937" max="7937" width="5" style="96" customWidth="1"/>
    <col min="7938" max="7938" width="8.375" style="96" customWidth="1"/>
    <col min="7939" max="7950" width="6.125" style="96" customWidth="1"/>
    <col min="7951" max="7954" width="7.375" style="96" customWidth="1"/>
    <col min="7955" max="7981" width="6.25" style="96" customWidth="1"/>
    <col min="7982" max="7982" width="4.75" style="96" customWidth="1"/>
    <col min="7983" max="7983" width="0" style="96" hidden="1" customWidth="1"/>
    <col min="7984" max="7984" width="12.625" style="96" customWidth="1"/>
    <col min="7985" max="7985" width="15.375" style="96" customWidth="1"/>
    <col min="7986" max="7986" width="12.625" style="96" customWidth="1"/>
    <col min="7987" max="7988" width="15.625" style="96" customWidth="1"/>
    <col min="7989" max="8186" width="11.625" style="96"/>
    <col min="8187" max="8187" width="7.125" style="96" customWidth="1"/>
    <col min="8188" max="8188" width="5.125" style="96" customWidth="1"/>
    <col min="8189" max="8189" width="3.625" style="96" customWidth="1"/>
    <col min="8190" max="8192" width="8.25" style="96" customWidth="1"/>
    <col min="8193" max="8193" width="5" style="96" customWidth="1"/>
    <col min="8194" max="8194" width="8.375" style="96" customWidth="1"/>
    <col min="8195" max="8206" width="6.125" style="96" customWidth="1"/>
    <col min="8207" max="8210" width="7.375" style="96" customWidth="1"/>
    <col min="8211" max="8237" width="6.25" style="96" customWidth="1"/>
    <col min="8238" max="8238" width="4.75" style="96" customWidth="1"/>
    <col min="8239" max="8239" width="0" style="96" hidden="1" customWidth="1"/>
    <col min="8240" max="8240" width="12.625" style="96" customWidth="1"/>
    <col min="8241" max="8241" width="15.375" style="96" customWidth="1"/>
    <col min="8242" max="8242" width="12.625" style="96" customWidth="1"/>
    <col min="8243" max="8244" width="15.625" style="96" customWidth="1"/>
    <col min="8245" max="8442" width="11.625" style="96"/>
    <col min="8443" max="8443" width="7.125" style="96" customWidth="1"/>
    <col min="8444" max="8444" width="5.125" style="96" customWidth="1"/>
    <col min="8445" max="8445" width="3.625" style="96" customWidth="1"/>
    <col min="8446" max="8448" width="8.25" style="96" customWidth="1"/>
    <col min="8449" max="8449" width="5" style="96" customWidth="1"/>
    <col min="8450" max="8450" width="8.375" style="96" customWidth="1"/>
    <col min="8451" max="8462" width="6.125" style="96" customWidth="1"/>
    <col min="8463" max="8466" width="7.375" style="96" customWidth="1"/>
    <col min="8467" max="8493" width="6.25" style="96" customWidth="1"/>
    <col min="8494" max="8494" width="4.75" style="96" customWidth="1"/>
    <col min="8495" max="8495" width="0" style="96" hidden="1" customWidth="1"/>
    <col min="8496" max="8496" width="12.625" style="96" customWidth="1"/>
    <col min="8497" max="8497" width="15.375" style="96" customWidth="1"/>
    <col min="8498" max="8498" width="12.625" style="96" customWidth="1"/>
    <col min="8499" max="8500" width="15.625" style="96" customWidth="1"/>
    <col min="8501" max="8698" width="11.625" style="96"/>
    <col min="8699" max="8699" width="7.125" style="96" customWidth="1"/>
    <col min="8700" max="8700" width="5.125" style="96" customWidth="1"/>
    <col min="8701" max="8701" width="3.625" style="96" customWidth="1"/>
    <col min="8702" max="8704" width="8.25" style="96" customWidth="1"/>
    <col min="8705" max="8705" width="5" style="96" customWidth="1"/>
    <col min="8706" max="8706" width="8.375" style="96" customWidth="1"/>
    <col min="8707" max="8718" width="6.125" style="96" customWidth="1"/>
    <col min="8719" max="8722" width="7.375" style="96" customWidth="1"/>
    <col min="8723" max="8749" width="6.25" style="96" customWidth="1"/>
    <col min="8750" max="8750" width="4.75" style="96" customWidth="1"/>
    <col min="8751" max="8751" width="0" style="96" hidden="1" customWidth="1"/>
    <col min="8752" max="8752" width="12.625" style="96" customWidth="1"/>
    <col min="8753" max="8753" width="15.375" style="96" customWidth="1"/>
    <col min="8754" max="8754" width="12.625" style="96" customWidth="1"/>
    <col min="8755" max="8756" width="15.625" style="96" customWidth="1"/>
    <col min="8757" max="8954" width="11.625" style="96"/>
    <col min="8955" max="8955" width="7.125" style="96" customWidth="1"/>
    <col min="8956" max="8956" width="5.125" style="96" customWidth="1"/>
    <col min="8957" max="8957" width="3.625" style="96" customWidth="1"/>
    <col min="8958" max="8960" width="8.25" style="96" customWidth="1"/>
    <col min="8961" max="8961" width="5" style="96" customWidth="1"/>
    <col min="8962" max="8962" width="8.375" style="96" customWidth="1"/>
    <col min="8963" max="8974" width="6.125" style="96" customWidth="1"/>
    <col min="8975" max="8978" width="7.375" style="96" customWidth="1"/>
    <col min="8979" max="9005" width="6.25" style="96" customWidth="1"/>
    <col min="9006" max="9006" width="4.75" style="96" customWidth="1"/>
    <col min="9007" max="9007" width="0" style="96" hidden="1" customWidth="1"/>
    <col min="9008" max="9008" width="12.625" style="96" customWidth="1"/>
    <col min="9009" max="9009" width="15.375" style="96" customWidth="1"/>
    <col min="9010" max="9010" width="12.625" style="96" customWidth="1"/>
    <col min="9011" max="9012" width="15.625" style="96" customWidth="1"/>
    <col min="9013" max="9210" width="11.625" style="96"/>
    <col min="9211" max="9211" width="7.125" style="96" customWidth="1"/>
    <col min="9212" max="9212" width="5.125" style="96" customWidth="1"/>
    <col min="9213" max="9213" width="3.625" style="96" customWidth="1"/>
    <col min="9214" max="9216" width="8.25" style="96" customWidth="1"/>
    <col min="9217" max="9217" width="5" style="96" customWidth="1"/>
    <col min="9218" max="9218" width="8.375" style="96" customWidth="1"/>
    <col min="9219" max="9230" width="6.125" style="96" customWidth="1"/>
    <col min="9231" max="9234" width="7.375" style="96" customWidth="1"/>
    <col min="9235" max="9261" width="6.25" style="96" customWidth="1"/>
    <col min="9262" max="9262" width="4.75" style="96" customWidth="1"/>
    <col min="9263" max="9263" width="0" style="96" hidden="1" customWidth="1"/>
    <col min="9264" max="9264" width="12.625" style="96" customWidth="1"/>
    <col min="9265" max="9265" width="15.375" style="96" customWidth="1"/>
    <col min="9266" max="9266" width="12.625" style="96" customWidth="1"/>
    <col min="9267" max="9268" width="15.625" style="96" customWidth="1"/>
    <col min="9269" max="9466" width="11.625" style="96"/>
    <col min="9467" max="9467" width="7.125" style="96" customWidth="1"/>
    <col min="9468" max="9468" width="5.125" style="96" customWidth="1"/>
    <col min="9469" max="9469" width="3.625" style="96" customWidth="1"/>
    <col min="9470" max="9472" width="8.25" style="96" customWidth="1"/>
    <col min="9473" max="9473" width="5" style="96" customWidth="1"/>
    <col min="9474" max="9474" width="8.375" style="96" customWidth="1"/>
    <col min="9475" max="9486" width="6.125" style="96" customWidth="1"/>
    <col min="9487" max="9490" width="7.375" style="96" customWidth="1"/>
    <col min="9491" max="9517" width="6.25" style="96" customWidth="1"/>
    <col min="9518" max="9518" width="4.75" style="96" customWidth="1"/>
    <col min="9519" max="9519" width="0" style="96" hidden="1" customWidth="1"/>
    <col min="9520" max="9520" width="12.625" style="96" customWidth="1"/>
    <col min="9521" max="9521" width="15.375" style="96" customWidth="1"/>
    <col min="9522" max="9522" width="12.625" style="96" customWidth="1"/>
    <col min="9523" max="9524" width="15.625" style="96" customWidth="1"/>
    <col min="9525" max="9722" width="11.625" style="96"/>
    <col min="9723" max="9723" width="7.125" style="96" customWidth="1"/>
    <col min="9724" max="9724" width="5.125" style="96" customWidth="1"/>
    <col min="9725" max="9725" width="3.625" style="96" customWidth="1"/>
    <col min="9726" max="9728" width="8.25" style="96" customWidth="1"/>
    <col min="9729" max="9729" width="5" style="96" customWidth="1"/>
    <col min="9730" max="9730" width="8.375" style="96" customWidth="1"/>
    <col min="9731" max="9742" width="6.125" style="96" customWidth="1"/>
    <col min="9743" max="9746" width="7.375" style="96" customWidth="1"/>
    <col min="9747" max="9773" width="6.25" style="96" customWidth="1"/>
    <col min="9774" max="9774" width="4.75" style="96" customWidth="1"/>
    <col min="9775" max="9775" width="0" style="96" hidden="1" customWidth="1"/>
    <col min="9776" max="9776" width="12.625" style="96" customWidth="1"/>
    <col min="9777" max="9777" width="15.375" style="96" customWidth="1"/>
    <col min="9778" max="9778" width="12.625" style="96" customWidth="1"/>
    <col min="9779" max="9780" width="15.625" style="96" customWidth="1"/>
    <col min="9781" max="9978" width="11.625" style="96"/>
    <col min="9979" max="9979" width="7.125" style="96" customWidth="1"/>
    <col min="9980" max="9980" width="5.125" style="96" customWidth="1"/>
    <col min="9981" max="9981" width="3.625" style="96" customWidth="1"/>
    <col min="9982" max="9984" width="8.25" style="96" customWidth="1"/>
    <col min="9985" max="9985" width="5" style="96" customWidth="1"/>
    <col min="9986" max="9986" width="8.375" style="96" customWidth="1"/>
    <col min="9987" max="9998" width="6.125" style="96" customWidth="1"/>
    <col min="9999" max="10002" width="7.375" style="96" customWidth="1"/>
    <col min="10003" max="10029" width="6.25" style="96" customWidth="1"/>
    <col min="10030" max="10030" width="4.75" style="96" customWidth="1"/>
    <col min="10031" max="10031" width="0" style="96" hidden="1" customWidth="1"/>
    <col min="10032" max="10032" width="12.625" style="96" customWidth="1"/>
    <col min="10033" max="10033" width="15.375" style="96" customWidth="1"/>
    <col min="10034" max="10034" width="12.625" style="96" customWidth="1"/>
    <col min="10035" max="10036" width="15.625" style="96" customWidth="1"/>
    <col min="10037" max="10234" width="11.625" style="96"/>
    <col min="10235" max="10235" width="7.125" style="96" customWidth="1"/>
    <col min="10236" max="10236" width="5.125" style="96" customWidth="1"/>
    <col min="10237" max="10237" width="3.625" style="96" customWidth="1"/>
    <col min="10238" max="10240" width="8.25" style="96" customWidth="1"/>
    <col min="10241" max="10241" width="5" style="96" customWidth="1"/>
    <col min="10242" max="10242" width="8.375" style="96" customWidth="1"/>
    <col min="10243" max="10254" width="6.125" style="96" customWidth="1"/>
    <col min="10255" max="10258" width="7.375" style="96" customWidth="1"/>
    <col min="10259" max="10285" width="6.25" style="96" customWidth="1"/>
    <col min="10286" max="10286" width="4.75" style="96" customWidth="1"/>
    <col min="10287" max="10287" width="0" style="96" hidden="1" customWidth="1"/>
    <col min="10288" max="10288" width="12.625" style="96" customWidth="1"/>
    <col min="10289" max="10289" width="15.375" style="96" customWidth="1"/>
    <col min="10290" max="10290" width="12.625" style="96" customWidth="1"/>
    <col min="10291" max="10292" width="15.625" style="96" customWidth="1"/>
    <col min="10293" max="10490" width="11.625" style="96"/>
    <col min="10491" max="10491" width="7.125" style="96" customWidth="1"/>
    <col min="10492" max="10492" width="5.125" style="96" customWidth="1"/>
    <col min="10493" max="10493" width="3.625" style="96" customWidth="1"/>
    <col min="10494" max="10496" width="8.25" style="96" customWidth="1"/>
    <col min="10497" max="10497" width="5" style="96" customWidth="1"/>
    <col min="10498" max="10498" width="8.375" style="96" customWidth="1"/>
    <col min="10499" max="10510" width="6.125" style="96" customWidth="1"/>
    <col min="10511" max="10514" width="7.375" style="96" customWidth="1"/>
    <col min="10515" max="10541" width="6.25" style="96" customWidth="1"/>
    <col min="10542" max="10542" width="4.75" style="96" customWidth="1"/>
    <col min="10543" max="10543" width="0" style="96" hidden="1" customWidth="1"/>
    <col min="10544" max="10544" width="12.625" style="96" customWidth="1"/>
    <col min="10545" max="10545" width="15.375" style="96" customWidth="1"/>
    <col min="10546" max="10546" width="12.625" style="96" customWidth="1"/>
    <col min="10547" max="10548" width="15.625" style="96" customWidth="1"/>
    <col min="10549" max="10746" width="11.625" style="96"/>
    <col min="10747" max="10747" width="7.125" style="96" customWidth="1"/>
    <col min="10748" max="10748" width="5.125" style="96" customWidth="1"/>
    <col min="10749" max="10749" width="3.625" style="96" customWidth="1"/>
    <col min="10750" max="10752" width="8.25" style="96" customWidth="1"/>
    <col min="10753" max="10753" width="5" style="96" customWidth="1"/>
    <col min="10754" max="10754" width="8.375" style="96" customWidth="1"/>
    <col min="10755" max="10766" width="6.125" style="96" customWidth="1"/>
    <col min="10767" max="10770" width="7.375" style="96" customWidth="1"/>
    <col min="10771" max="10797" width="6.25" style="96" customWidth="1"/>
    <col min="10798" max="10798" width="4.75" style="96" customWidth="1"/>
    <col min="10799" max="10799" width="0" style="96" hidden="1" customWidth="1"/>
    <col min="10800" max="10800" width="12.625" style="96" customWidth="1"/>
    <col min="10801" max="10801" width="15.375" style="96" customWidth="1"/>
    <col min="10802" max="10802" width="12.625" style="96" customWidth="1"/>
    <col min="10803" max="10804" width="15.625" style="96" customWidth="1"/>
    <col min="10805" max="11002" width="11.625" style="96"/>
    <col min="11003" max="11003" width="7.125" style="96" customWidth="1"/>
    <col min="11004" max="11004" width="5.125" style="96" customWidth="1"/>
    <col min="11005" max="11005" width="3.625" style="96" customWidth="1"/>
    <col min="11006" max="11008" width="8.25" style="96" customWidth="1"/>
    <col min="11009" max="11009" width="5" style="96" customWidth="1"/>
    <col min="11010" max="11010" width="8.375" style="96" customWidth="1"/>
    <col min="11011" max="11022" width="6.125" style="96" customWidth="1"/>
    <col min="11023" max="11026" width="7.375" style="96" customWidth="1"/>
    <col min="11027" max="11053" width="6.25" style="96" customWidth="1"/>
    <col min="11054" max="11054" width="4.75" style="96" customWidth="1"/>
    <col min="11055" max="11055" width="0" style="96" hidden="1" customWidth="1"/>
    <col min="11056" max="11056" width="12.625" style="96" customWidth="1"/>
    <col min="11057" max="11057" width="15.375" style="96" customWidth="1"/>
    <col min="11058" max="11058" width="12.625" style="96" customWidth="1"/>
    <col min="11059" max="11060" width="15.625" style="96" customWidth="1"/>
    <col min="11061" max="11258" width="11.625" style="96"/>
    <col min="11259" max="11259" width="7.125" style="96" customWidth="1"/>
    <col min="11260" max="11260" width="5.125" style="96" customWidth="1"/>
    <col min="11261" max="11261" width="3.625" style="96" customWidth="1"/>
    <col min="11262" max="11264" width="8.25" style="96" customWidth="1"/>
    <col min="11265" max="11265" width="5" style="96" customWidth="1"/>
    <col min="11266" max="11266" width="8.375" style="96" customWidth="1"/>
    <col min="11267" max="11278" width="6.125" style="96" customWidth="1"/>
    <col min="11279" max="11282" width="7.375" style="96" customWidth="1"/>
    <col min="11283" max="11309" width="6.25" style="96" customWidth="1"/>
    <col min="11310" max="11310" width="4.75" style="96" customWidth="1"/>
    <col min="11311" max="11311" width="0" style="96" hidden="1" customWidth="1"/>
    <col min="11312" max="11312" width="12.625" style="96" customWidth="1"/>
    <col min="11313" max="11313" width="15.375" style="96" customWidth="1"/>
    <col min="11314" max="11314" width="12.625" style="96" customWidth="1"/>
    <col min="11315" max="11316" width="15.625" style="96" customWidth="1"/>
    <col min="11317" max="11514" width="11.625" style="96"/>
    <col min="11515" max="11515" width="7.125" style="96" customWidth="1"/>
    <col min="11516" max="11516" width="5.125" style="96" customWidth="1"/>
    <col min="11517" max="11517" width="3.625" style="96" customWidth="1"/>
    <col min="11518" max="11520" width="8.25" style="96" customWidth="1"/>
    <col min="11521" max="11521" width="5" style="96" customWidth="1"/>
    <col min="11522" max="11522" width="8.375" style="96" customWidth="1"/>
    <col min="11523" max="11534" width="6.125" style="96" customWidth="1"/>
    <col min="11535" max="11538" width="7.375" style="96" customWidth="1"/>
    <col min="11539" max="11565" width="6.25" style="96" customWidth="1"/>
    <col min="11566" max="11566" width="4.75" style="96" customWidth="1"/>
    <col min="11567" max="11567" width="0" style="96" hidden="1" customWidth="1"/>
    <col min="11568" max="11568" width="12.625" style="96" customWidth="1"/>
    <col min="11569" max="11569" width="15.375" style="96" customWidth="1"/>
    <col min="11570" max="11570" width="12.625" style="96" customWidth="1"/>
    <col min="11571" max="11572" width="15.625" style="96" customWidth="1"/>
    <col min="11573" max="11770" width="11.625" style="96"/>
    <col min="11771" max="11771" width="7.125" style="96" customWidth="1"/>
    <col min="11772" max="11772" width="5.125" style="96" customWidth="1"/>
    <col min="11773" max="11773" width="3.625" style="96" customWidth="1"/>
    <col min="11774" max="11776" width="8.25" style="96" customWidth="1"/>
    <col min="11777" max="11777" width="5" style="96" customWidth="1"/>
    <col min="11778" max="11778" width="8.375" style="96" customWidth="1"/>
    <col min="11779" max="11790" width="6.125" style="96" customWidth="1"/>
    <col min="11791" max="11794" width="7.375" style="96" customWidth="1"/>
    <col min="11795" max="11821" width="6.25" style="96" customWidth="1"/>
    <col min="11822" max="11822" width="4.75" style="96" customWidth="1"/>
    <col min="11823" max="11823" width="0" style="96" hidden="1" customWidth="1"/>
    <col min="11824" max="11824" width="12.625" style="96" customWidth="1"/>
    <col min="11825" max="11825" width="15.375" style="96" customWidth="1"/>
    <col min="11826" max="11826" width="12.625" style="96" customWidth="1"/>
    <col min="11827" max="11828" width="15.625" style="96" customWidth="1"/>
    <col min="11829" max="12026" width="11.625" style="96"/>
    <col min="12027" max="12027" width="7.125" style="96" customWidth="1"/>
    <col min="12028" max="12028" width="5.125" style="96" customWidth="1"/>
    <col min="12029" max="12029" width="3.625" style="96" customWidth="1"/>
    <col min="12030" max="12032" width="8.25" style="96" customWidth="1"/>
    <col min="12033" max="12033" width="5" style="96" customWidth="1"/>
    <col min="12034" max="12034" width="8.375" style="96" customWidth="1"/>
    <col min="12035" max="12046" width="6.125" style="96" customWidth="1"/>
    <col min="12047" max="12050" width="7.375" style="96" customWidth="1"/>
    <col min="12051" max="12077" width="6.25" style="96" customWidth="1"/>
    <col min="12078" max="12078" width="4.75" style="96" customWidth="1"/>
    <col min="12079" max="12079" width="0" style="96" hidden="1" customWidth="1"/>
    <col min="12080" max="12080" width="12.625" style="96" customWidth="1"/>
    <col min="12081" max="12081" width="15.375" style="96" customWidth="1"/>
    <col min="12082" max="12082" width="12.625" style="96" customWidth="1"/>
    <col min="12083" max="12084" width="15.625" style="96" customWidth="1"/>
    <col min="12085" max="12282" width="11.625" style="96"/>
    <col min="12283" max="12283" width="7.125" style="96" customWidth="1"/>
    <col min="12284" max="12284" width="5.125" style="96" customWidth="1"/>
    <col min="12285" max="12285" width="3.625" style="96" customWidth="1"/>
    <col min="12286" max="12288" width="8.25" style="96" customWidth="1"/>
    <col min="12289" max="12289" width="5" style="96" customWidth="1"/>
    <col min="12290" max="12290" width="8.375" style="96" customWidth="1"/>
    <col min="12291" max="12302" width="6.125" style="96" customWidth="1"/>
    <col min="12303" max="12306" width="7.375" style="96" customWidth="1"/>
    <col min="12307" max="12333" width="6.25" style="96" customWidth="1"/>
    <col min="12334" max="12334" width="4.75" style="96" customWidth="1"/>
    <col min="12335" max="12335" width="0" style="96" hidden="1" customWidth="1"/>
    <col min="12336" max="12336" width="12.625" style="96" customWidth="1"/>
    <col min="12337" max="12337" width="15.375" style="96" customWidth="1"/>
    <col min="12338" max="12338" width="12.625" style="96" customWidth="1"/>
    <col min="12339" max="12340" width="15.625" style="96" customWidth="1"/>
    <col min="12341" max="12538" width="11.625" style="96"/>
    <col min="12539" max="12539" width="7.125" style="96" customWidth="1"/>
    <col min="12540" max="12540" width="5.125" style="96" customWidth="1"/>
    <col min="12541" max="12541" width="3.625" style="96" customWidth="1"/>
    <col min="12542" max="12544" width="8.25" style="96" customWidth="1"/>
    <col min="12545" max="12545" width="5" style="96" customWidth="1"/>
    <col min="12546" max="12546" width="8.375" style="96" customWidth="1"/>
    <col min="12547" max="12558" width="6.125" style="96" customWidth="1"/>
    <col min="12559" max="12562" width="7.375" style="96" customWidth="1"/>
    <col min="12563" max="12589" width="6.25" style="96" customWidth="1"/>
    <col min="12590" max="12590" width="4.75" style="96" customWidth="1"/>
    <col min="12591" max="12591" width="0" style="96" hidden="1" customWidth="1"/>
    <col min="12592" max="12592" width="12.625" style="96" customWidth="1"/>
    <col min="12593" max="12593" width="15.375" style="96" customWidth="1"/>
    <col min="12594" max="12594" width="12.625" style="96" customWidth="1"/>
    <col min="12595" max="12596" width="15.625" style="96" customWidth="1"/>
    <col min="12597" max="12794" width="11.625" style="96"/>
    <col min="12795" max="12795" width="7.125" style="96" customWidth="1"/>
    <col min="12796" max="12796" width="5.125" style="96" customWidth="1"/>
    <col min="12797" max="12797" width="3.625" style="96" customWidth="1"/>
    <col min="12798" max="12800" width="8.25" style="96" customWidth="1"/>
    <col min="12801" max="12801" width="5" style="96" customWidth="1"/>
    <col min="12802" max="12802" width="8.375" style="96" customWidth="1"/>
    <col min="12803" max="12814" width="6.125" style="96" customWidth="1"/>
    <col min="12815" max="12818" width="7.375" style="96" customWidth="1"/>
    <col min="12819" max="12845" width="6.25" style="96" customWidth="1"/>
    <col min="12846" max="12846" width="4.75" style="96" customWidth="1"/>
    <col min="12847" max="12847" width="0" style="96" hidden="1" customWidth="1"/>
    <col min="12848" max="12848" width="12.625" style="96" customWidth="1"/>
    <col min="12849" max="12849" width="15.375" style="96" customWidth="1"/>
    <col min="12850" max="12850" width="12.625" style="96" customWidth="1"/>
    <col min="12851" max="12852" width="15.625" style="96" customWidth="1"/>
    <col min="12853" max="13050" width="11.625" style="96"/>
    <col min="13051" max="13051" width="7.125" style="96" customWidth="1"/>
    <col min="13052" max="13052" width="5.125" style="96" customWidth="1"/>
    <col min="13053" max="13053" width="3.625" style="96" customWidth="1"/>
    <col min="13054" max="13056" width="8.25" style="96" customWidth="1"/>
    <col min="13057" max="13057" width="5" style="96" customWidth="1"/>
    <col min="13058" max="13058" width="8.375" style="96" customWidth="1"/>
    <col min="13059" max="13070" width="6.125" style="96" customWidth="1"/>
    <col min="13071" max="13074" width="7.375" style="96" customWidth="1"/>
    <col min="13075" max="13101" width="6.25" style="96" customWidth="1"/>
    <col min="13102" max="13102" width="4.75" style="96" customWidth="1"/>
    <col min="13103" max="13103" width="0" style="96" hidden="1" customWidth="1"/>
    <col min="13104" max="13104" width="12.625" style="96" customWidth="1"/>
    <col min="13105" max="13105" width="15.375" style="96" customWidth="1"/>
    <col min="13106" max="13106" width="12.625" style="96" customWidth="1"/>
    <col min="13107" max="13108" width="15.625" style="96" customWidth="1"/>
    <col min="13109" max="13306" width="11.625" style="96"/>
    <col min="13307" max="13307" width="7.125" style="96" customWidth="1"/>
    <col min="13308" max="13308" width="5.125" style="96" customWidth="1"/>
    <col min="13309" max="13309" width="3.625" style="96" customWidth="1"/>
    <col min="13310" max="13312" width="8.25" style="96" customWidth="1"/>
    <col min="13313" max="13313" width="5" style="96" customWidth="1"/>
    <col min="13314" max="13314" width="8.375" style="96" customWidth="1"/>
    <col min="13315" max="13326" width="6.125" style="96" customWidth="1"/>
    <col min="13327" max="13330" width="7.375" style="96" customWidth="1"/>
    <col min="13331" max="13357" width="6.25" style="96" customWidth="1"/>
    <col min="13358" max="13358" width="4.75" style="96" customWidth="1"/>
    <col min="13359" max="13359" width="0" style="96" hidden="1" customWidth="1"/>
    <col min="13360" max="13360" width="12.625" style="96" customWidth="1"/>
    <col min="13361" max="13361" width="15.375" style="96" customWidth="1"/>
    <col min="13362" max="13362" width="12.625" style="96" customWidth="1"/>
    <col min="13363" max="13364" width="15.625" style="96" customWidth="1"/>
    <col min="13365" max="13562" width="11.625" style="96"/>
    <col min="13563" max="13563" width="7.125" style="96" customWidth="1"/>
    <col min="13564" max="13564" width="5.125" style="96" customWidth="1"/>
    <col min="13565" max="13565" width="3.625" style="96" customWidth="1"/>
    <col min="13566" max="13568" width="8.25" style="96" customWidth="1"/>
    <col min="13569" max="13569" width="5" style="96" customWidth="1"/>
    <col min="13570" max="13570" width="8.375" style="96" customWidth="1"/>
    <col min="13571" max="13582" width="6.125" style="96" customWidth="1"/>
    <col min="13583" max="13586" width="7.375" style="96" customWidth="1"/>
    <col min="13587" max="13613" width="6.25" style="96" customWidth="1"/>
    <col min="13614" max="13614" width="4.75" style="96" customWidth="1"/>
    <col min="13615" max="13615" width="0" style="96" hidden="1" customWidth="1"/>
    <col min="13616" max="13616" width="12.625" style="96" customWidth="1"/>
    <col min="13617" max="13617" width="15.375" style="96" customWidth="1"/>
    <col min="13618" max="13618" width="12.625" style="96" customWidth="1"/>
    <col min="13619" max="13620" width="15.625" style="96" customWidth="1"/>
    <col min="13621" max="13818" width="11.625" style="96"/>
    <col min="13819" max="13819" width="7.125" style="96" customWidth="1"/>
    <col min="13820" max="13820" width="5.125" style="96" customWidth="1"/>
    <col min="13821" max="13821" width="3.625" style="96" customWidth="1"/>
    <col min="13822" max="13824" width="8.25" style="96" customWidth="1"/>
    <col min="13825" max="13825" width="5" style="96" customWidth="1"/>
    <col min="13826" max="13826" width="8.375" style="96" customWidth="1"/>
    <col min="13827" max="13838" width="6.125" style="96" customWidth="1"/>
    <col min="13839" max="13842" width="7.375" style="96" customWidth="1"/>
    <col min="13843" max="13869" width="6.25" style="96" customWidth="1"/>
    <col min="13870" max="13870" width="4.75" style="96" customWidth="1"/>
    <col min="13871" max="13871" width="0" style="96" hidden="1" customWidth="1"/>
    <col min="13872" max="13872" width="12.625" style="96" customWidth="1"/>
    <col min="13873" max="13873" width="15.375" style="96" customWidth="1"/>
    <col min="13874" max="13874" width="12.625" style="96" customWidth="1"/>
    <col min="13875" max="13876" width="15.625" style="96" customWidth="1"/>
    <col min="13877" max="14074" width="11.625" style="96"/>
    <col min="14075" max="14075" width="7.125" style="96" customWidth="1"/>
    <col min="14076" max="14076" width="5.125" style="96" customWidth="1"/>
    <col min="14077" max="14077" width="3.625" style="96" customWidth="1"/>
    <col min="14078" max="14080" width="8.25" style="96" customWidth="1"/>
    <col min="14081" max="14081" width="5" style="96" customWidth="1"/>
    <col min="14082" max="14082" width="8.375" style="96" customWidth="1"/>
    <col min="14083" max="14094" width="6.125" style="96" customWidth="1"/>
    <col min="14095" max="14098" width="7.375" style="96" customWidth="1"/>
    <col min="14099" max="14125" width="6.25" style="96" customWidth="1"/>
    <col min="14126" max="14126" width="4.75" style="96" customWidth="1"/>
    <col min="14127" max="14127" width="0" style="96" hidden="1" customWidth="1"/>
    <col min="14128" max="14128" width="12.625" style="96" customWidth="1"/>
    <col min="14129" max="14129" width="15.375" style="96" customWidth="1"/>
    <col min="14130" max="14130" width="12.625" style="96" customWidth="1"/>
    <col min="14131" max="14132" width="15.625" style="96" customWidth="1"/>
    <col min="14133" max="14330" width="11.625" style="96"/>
    <col min="14331" max="14331" width="7.125" style="96" customWidth="1"/>
    <col min="14332" max="14332" width="5.125" style="96" customWidth="1"/>
    <col min="14333" max="14333" width="3.625" style="96" customWidth="1"/>
    <col min="14334" max="14336" width="8.25" style="96" customWidth="1"/>
    <col min="14337" max="14337" width="5" style="96" customWidth="1"/>
    <col min="14338" max="14338" width="8.375" style="96" customWidth="1"/>
    <col min="14339" max="14350" width="6.125" style="96" customWidth="1"/>
    <col min="14351" max="14354" width="7.375" style="96" customWidth="1"/>
    <col min="14355" max="14381" width="6.25" style="96" customWidth="1"/>
    <col min="14382" max="14382" width="4.75" style="96" customWidth="1"/>
    <col min="14383" max="14383" width="0" style="96" hidden="1" customWidth="1"/>
    <col min="14384" max="14384" width="12.625" style="96" customWidth="1"/>
    <col min="14385" max="14385" width="15.375" style="96" customWidth="1"/>
    <col min="14386" max="14386" width="12.625" style="96" customWidth="1"/>
    <col min="14387" max="14388" width="15.625" style="96" customWidth="1"/>
    <col min="14389" max="14586" width="11.625" style="96"/>
    <col min="14587" max="14587" width="7.125" style="96" customWidth="1"/>
    <col min="14588" max="14588" width="5.125" style="96" customWidth="1"/>
    <col min="14589" max="14589" width="3.625" style="96" customWidth="1"/>
    <col min="14590" max="14592" width="8.25" style="96" customWidth="1"/>
    <col min="14593" max="14593" width="5" style="96" customWidth="1"/>
    <col min="14594" max="14594" width="8.375" style="96" customWidth="1"/>
    <col min="14595" max="14606" width="6.125" style="96" customWidth="1"/>
    <col min="14607" max="14610" width="7.375" style="96" customWidth="1"/>
    <col min="14611" max="14637" width="6.25" style="96" customWidth="1"/>
    <col min="14638" max="14638" width="4.75" style="96" customWidth="1"/>
    <col min="14639" max="14639" width="0" style="96" hidden="1" customWidth="1"/>
    <col min="14640" max="14640" width="12.625" style="96" customWidth="1"/>
    <col min="14641" max="14641" width="15.375" style="96" customWidth="1"/>
    <col min="14642" max="14642" width="12.625" style="96" customWidth="1"/>
    <col min="14643" max="14644" width="15.625" style="96" customWidth="1"/>
    <col min="14645" max="14842" width="11.625" style="96"/>
    <col min="14843" max="14843" width="7.125" style="96" customWidth="1"/>
    <col min="14844" max="14844" width="5.125" style="96" customWidth="1"/>
    <col min="14845" max="14845" width="3.625" style="96" customWidth="1"/>
    <col min="14846" max="14848" width="8.25" style="96" customWidth="1"/>
    <col min="14849" max="14849" width="5" style="96" customWidth="1"/>
    <col min="14850" max="14850" width="8.375" style="96" customWidth="1"/>
    <col min="14851" max="14862" width="6.125" style="96" customWidth="1"/>
    <col min="14863" max="14866" width="7.375" style="96" customWidth="1"/>
    <col min="14867" max="14893" width="6.25" style="96" customWidth="1"/>
    <col min="14894" max="14894" width="4.75" style="96" customWidth="1"/>
    <col min="14895" max="14895" width="0" style="96" hidden="1" customWidth="1"/>
    <col min="14896" max="14896" width="12.625" style="96" customWidth="1"/>
    <col min="14897" max="14897" width="15.375" style="96" customWidth="1"/>
    <col min="14898" max="14898" width="12.625" style="96" customWidth="1"/>
    <col min="14899" max="14900" width="15.625" style="96" customWidth="1"/>
    <col min="14901" max="15098" width="11.625" style="96"/>
    <col min="15099" max="15099" width="7.125" style="96" customWidth="1"/>
    <col min="15100" max="15100" width="5.125" style="96" customWidth="1"/>
    <col min="15101" max="15101" width="3.625" style="96" customWidth="1"/>
    <col min="15102" max="15104" width="8.25" style="96" customWidth="1"/>
    <col min="15105" max="15105" width="5" style="96" customWidth="1"/>
    <col min="15106" max="15106" width="8.375" style="96" customWidth="1"/>
    <col min="15107" max="15118" width="6.125" style="96" customWidth="1"/>
    <col min="15119" max="15122" width="7.375" style="96" customWidth="1"/>
    <col min="15123" max="15149" width="6.25" style="96" customWidth="1"/>
    <col min="15150" max="15150" width="4.75" style="96" customWidth="1"/>
    <col min="15151" max="15151" width="0" style="96" hidden="1" customWidth="1"/>
    <col min="15152" max="15152" width="12.625" style="96" customWidth="1"/>
    <col min="15153" max="15153" width="15.375" style="96" customWidth="1"/>
    <col min="15154" max="15154" width="12.625" style="96" customWidth="1"/>
    <col min="15155" max="15156" width="15.625" style="96" customWidth="1"/>
    <col min="15157" max="15354" width="11.625" style="96"/>
    <col min="15355" max="15355" width="7.125" style="96" customWidth="1"/>
    <col min="15356" max="15356" width="5.125" style="96" customWidth="1"/>
    <col min="15357" max="15357" width="3.625" style="96" customWidth="1"/>
    <col min="15358" max="15360" width="8.25" style="96" customWidth="1"/>
    <col min="15361" max="15361" width="5" style="96" customWidth="1"/>
    <col min="15362" max="15362" width="8.375" style="96" customWidth="1"/>
    <col min="15363" max="15374" width="6.125" style="96" customWidth="1"/>
    <col min="15375" max="15378" width="7.375" style="96" customWidth="1"/>
    <col min="15379" max="15405" width="6.25" style="96" customWidth="1"/>
    <col min="15406" max="15406" width="4.75" style="96" customWidth="1"/>
    <col min="15407" max="15407" width="0" style="96" hidden="1" customWidth="1"/>
    <col min="15408" max="15408" width="12.625" style="96" customWidth="1"/>
    <col min="15409" max="15409" width="15.375" style="96" customWidth="1"/>
    <col min="15410" max="15410" width="12.625" style="96" customWidth="1"/>
    <col min="15411" max="15412" width="15.625" style="96" customWidth="1"/>
    <col min="15413" max="15610" width="11.625" style="96"/>
    <col min="15611" max="15611" width="7.125" style="96" customWidth="1"/>
    <col min="15612" max="15612" width="5.125" style="96" customWidth="1"/>
    <col min="15613" max="15613" width="3.625" style="96" customWidth="1"/>
    <col min="15614" max="15616" width="8.25" style="96" customWidth="1"/>
    <col min="15617" max="15617" width="5" style="96" customWidth="1"/>
    <col min="15618" max="15618" width="8.375" style="96" customWidth="1"/>
    <col min="15619" max="15630" width="6.125" style="96" customWidth="1"/>
    <col min="15631" max="15634" width="7.375" style="96" customWidth="1"/>
    <col min="15635" max="15661" width="6.25" style="96" customWidth="1"/>
    <col min="15662" max="15662" width="4.75" style="96" customWidth="1"/>
    <col min="15663" max="15663" width="0" style="96" hidden="1" customWidth="1"/>
    <col min="15664" max="15664" width="12.625" style="96" customWidth="1"/>
    <col min="15665" max="15665" width="15.375" style="96" customWidth="1"/>
    <col min="15666" max="15666" width="12.625" style="96" customWidth="1"/>
    <col min="15667" max="15668" width="15.625" style="96" customWidth="1"/>
    <col min="15669" max="15866" width="11.625" style="96"/>
    <col min="15867" max="15867" width="7.125" style="96" customWidth="1"/>
    <col min="15868" max="15868" width="5.125" style="96" customWidth="1"/>
    <col min="15869" max="15869" width="3.625" style="96" customWidth="1"/>
    <col min="15870" max="15872" width="8.25" style="96" customWidth="1"/>
    <col min="15873" max="15873" width="5" style="96" customWidth="1"/>
    <col min="15874" max="15874" width="8.375" style="96" customWidth="1"/>
    <col min="15875" max="15886" width="6.125" style="96" customWidth="1"/>
    <col min="15887" max="15890" width="7.375" style="96" customWidth="1"/>
    <col min="15891" max="15917" width="6.25" style="96" customWidth="1"/>
    <col min="15918" max="15918" width="4.75" style="96" customWidth="1"/>
    <col min="15919" max="15919" width="0" style="96" hidden="1" customWidth="1"/>
    <col min="15920" max="15920" width="12.625" style="96" customWidth="1"/>
    <col min="15921" max="15921" width="15.375" style="96" customWidth="1"/>
    <col min="15922" max="15922" width="12.625" style="96" customWidth="1"/>
    <col min="15923" max="15924" width="15.625" style="96" customWidth="1"/>
    <col min="15925" max="16122" width="11.625" style="96"/>
    <col min="16123" max="16123" width="7.125" style="96" customWidth="1"/>
    <col min="16124" max="16124" width="5.125" style="96" customWidth="1"/>
    <col min="16125" max="16125" width="3.625" style="96" customWidth="1"/>
    <col min="16126" max="16128" width="8.25" style="96" customWidth="1"/>
    <col min="16129" max="16129" width="5" style="96" customWidth="1"/>
    <col min="16130" max="16130" width="8.375" style="96" customWidth="1"/>
    <col min="16131" max="16142" width="6.125" style="96" customWidth="1"/>
    <col min="16143" max="16146" width="7.375" style="96" customWidth="1"/>
    <col min="16147" max="16173" width="6.25" style="96" customWidth="1"/>
    <col min="16174" max="16174" width="4.75" style="96" customWidth="1"/>
    <col min="16175" max="16175" width="0" style="96" hidden="1" customWidth="1"/>
    <col min="16176" max="16176" width="12.625" style="96" customWidth="1"/>
    <col min="16177" max="16177" width="15.375" style="96" customWidth="1"/>
    <col min="16178" max="16178" width="12.625" style="96" customWidth="1"/>
    <col min="16179" max="16180" width="15.625" style="96" customWidth="1"/>
    <col min="16181" max="16384" width="11.625" style="96"/>
  </cols>
  <sheetData>
    <row r="1" spans="1:56" ht="45" customHeight="1" x14ac:dyDescent="0.3">
      <c r="B1" s="97" t="s">
        <v>116</v>
      </c>
      <c r="C1" s="98"/>
      <c r="AW1" s="99"/>
      <c r="AY1" s="98"/>
      <c r="AZ1" s="100"/>
      <c r="BA1" s="101"/>
      <c r="BB1" s="101"/>
      <c r="BC1" s="101"/>
      <c r="BD1" s="96"/>
    </row>
    <row r="2" spans="1:56" s="102" customFormat="1" ht="30.75" customHeight="1" x14ac:dyDescent="0.2">
      <c r="B2" s="103" t="s">
        <v>117</v>
      </c>
      <c r="E2" s="104"/>
      <c r="AT2" s="105"/>
      <c r="AU2" s="105"/>
      <c r="AV2" s="105"/>
      <c r="AW2" s="106"/>
      <c r="AX2" s="107"/>
      <c r="AZ2" s="108"/>
      <c r="BA2" s="109"/>
      <c r="BB2" s="109"/>
      <c r="BC2" s="108" t="s">
        <v>118</v>
      </c>
    </row>
    <row r="3" spans="1:56" ht="24.95" customHeight="1" x14ac:dyDescent="0.15">
      <c r="B3" s="110" t="s">
        <v>119</v>
      </c>
      <c r="C3" s="111" t="s">
        <v>4</v>
      </c>
      <c r="D3" s="112" t="s">
        <v>5</v>
      </c>
      <c r="E3" s="113" t="s">
        <v>6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  <c r="R3" s="116" t="s">
        <v>7</v>
      </c>
      <c r="S3" s="117"/>
      <c r="T3" s="116" t="s">
        <v>8</v>
      </c>
      <c r="U3" s="118"/>
      <c r="V3" s="118"/>
      <c r="W3" s="117"/>
      <c r="X3" s="112" t="s">
        <v>9</v>
      </c>
      <c r="Y3" s="112" t="s">
        <v>10</v>
      </c>
      <c r="Z3" s="119" t="s">
        <v>11</v>
      </c>
      <c r="AA3" s="119"/>
      <c r="AB3" s="119"/>
      <c r="AC3" s="119"/>
      <c r="AD3" s="119"/>
      <c r="AE3" s="119" t="s">
        <v>12</v>
      </c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2" t="s">
        <v>120</v>
      </c>
      <c r="AU3" s="112" t="s">
        <v>121</v>
      </c>
      <c r="AV3" s="112" t="s">
        <v>15</v>
      </c>
      <c r="AW3" s="112" t="s">
        <v>122</v>
      </c>
      <c r="AX3" s="112" t="s">
        <v>123</v>
      </c>
      <c r="AY3" s="112" t="s">
        <v>124</v>
      </c>
      <c r="AZ3" s="112" t="s">
        <v>125</v>
      </c>
      <c r="BA3" s="112" t="s">
        <v>126</v>
      </c>
      <c r="BB3" s="112" t="s">
        <v>127</v>
      </c>
      <c r="BC3" s="112" t="s">
        <v>128</v>
      </c>
    </row>
    <row r="4" spans="1:56" ht="24.95" customHeight="1" x14ac:dyDescent="0.15">
      <c r="A4" s="121"/>
      <c r="B4" s="122"/>
      <c r="C4" s="123"/>
      <c r="D4" s="124"/>
      <c r="E4" s="111" t="s">
        <v>22</v>
      </c>
      <c r="F4" s="125" t="s">
        <v>23</v>
      </c>
      <c r="G4" s="113" t="s">
        <v>24</v>
      </c>
      <c r="H4" s="114"/>
      <c r="I4" s="114"/>
      <c r="J4" s="114"/>
      <c r="K4" s="114"/>
      <c r="L4" s="115"/>
      <c r="M4" s="126" t="s">
        <v>25</v>
      </c>
      <c r="N4" s="126"/>
      <c r="O4" s="126"/>
      <c r="P4" s="119" t="s">
        <v>26</v>
      </c>
      <c r="Q4" s="119"/>
      <c r="R4" s="127"/>
      <c r="S4" s="128"/>
      <c r="T4" s="127"/>
      <c r="U4" s="129"/>
      <c r="V4" s="129"/>
      <c r="W4" s="128"/>
      <c r="X4" s="124"/>
      <c r="Y4" s="124"/>
      <c r="Z4" s="130" t="s">
        <v>27</v>
      </c>
      <c r="AA4" s="117"/>
      <c r="AB4" s="112" t="s">
        <v>28</v>
      </c>
      <c r="AC4" s="112" t="s">
        <v>29</v>
      </c>
      <c r="AD4" s="112" t="s">
        <v>30</v>
      </c>
      <c r="AE4" s="112" t="s">
        <v>31</v>
      </c>
      <c r="AF4" s="113" t="s">
        <v>129</v>
      </c>
      <c r="AG4" s="114"/>
      <c r="AH4" s="114"/>
      <c r="AI4" s="114"/>
      <c r="AJ4" s="114"/>
      <c r="AK4" s="115"/>
      <c r="AL4" s="131" t="s">
        <v>130</v>
      </c>
      <c r="AM4" s="132"/>
      <c r="AN4" s="133"/>
      <c r="AO4" s="134" t="s">
        <v>34</v>
      </c>
      <c r="AP4" s="111" t="s">
        <v>35</v>
      </c>
      <c r="AQ4" s="111" t="s">
        <v>36</v>
      </c>
      <c r="AR4" s="135" t="s">
        <v>37</v>
      </c>
      <c r="AS4" s="135" t="s">
        <v>131</v>
      </c>
      <c r="AT4" s="136"/>
      <c r="AU4" s="124"/>
      <c r="AV4" s="124"/>
      <c r="AW4" s="124"/>
      <c r="AX4" s="124"/>
      <c r="AY4" s="124"/>
      <c r="AZ4" s="124"/>
      <c r="BA4" s="124"/>
      <c r="BB4" s="124"/>
      <c r="BC4" s="124"/>
    </row>
    <row r="5" spans="1:56" ht="24.95" customHeight="1" x14ac:dyDescent="0.15">
      <c r="A5" s="121"/>
      <c r="B5" s="122"/>
      <c r="C5" s="123"/>
      <c r="D5" s="124"/>
      <c r="E5" s="123"/>
      <c r="F5" s="137"/>
      <c r="G5" s="138" t="s">
        <v>41</v>
      </c>
      <c r="H5" s="139" t="s">
        <v>132</v>
      </c>
      <c r="I5" s="139" t="s">
        <v>43</v>
      </c>
      <c r="J5" s="138" t="s">
        <v>44</v>
      </c>
      <c r="K5" s="138" t="s">
        <v>45</v>
      </c>
      <c r="L5" s="138" t="s">
        <v>46</v>
      </c>
      <c r="M5" s="138" t="s">
        <v>47</v>
      </c>
      <c r="N5" s="138" t="s">
        <v>48</v>
      </c>
      <c r="O5" s="138" t="s">
        <v>49</v>
      </c>
      <c r="P5" s="138" t="s">
        <v>50</v>
      </c>
      <c r="Q5" s="139" t="s">
        <v>51</v>
      </c>
      <c r="R5" s="139" t="s">
        <v>133</v>
      </c>
      <c r="S5" s="139" t="s">
        <v>53</v>
      </c>
      <c r="T5" s="139" t="s">
        <v>54</v>
      </c>
      <c r="U5" s="139" t="s">
        <v>55</v>
      </c>
      <c r="V5" s="139" t="s">
        <v>56</v>
      </c>
      <c r="W5" s="139" t="s">
        <v>51</v>
      </c>
      <c r="X5" s="124"/>
      <c r="Y5" s="124"/>
      <c r="Z5" s="127"/>
      <c r="AA5" s="128"/>
      <c r="AB5" s="124"/>
      <c r="AC5" s="124"/>
      <c r="AD5" s="124"/>
      <c r="AE5" s="124"/>
      <c r="AF5" s="140" t="s">
        <v>134</v>
      </c>
      <c r="AG5" s="113" t="s">
        <v>135</v>
      </c>
      <c r="AH5" s="114"/>
      <c r="AI5" s="115"/>
      <c r="AJ5" s="141" t="s">
        <v>136</v>
      </c>
      <c r="AK5" s="142"/>
      <c r="AL5" s="112" t="s">
        <v>60</v>
      </c>
      <c r="AM5" s="113" t="s">
        <v>137</v>
      </c>
      <c r="AN5" s="115"/>
      <c r="AO5" s="143"/>
      <c r="AP5" s="123"/>
      <c r="AQ5" s="123"/>
      <c r="AR5" s="144"/>
      <c r="AS5" s="145"/>
      <c r="AT5" s="136"/>
      <c r="AU5" s="124"/>
      <c r="AV5" s="124"/>
      <c r="AW5" s="124"/>
      <c r="AX5" s="124"/>
      <c r="AY5" s="124"/>
      <c r="AZ5" s="124"/>
      <c r="BA5" s="124"/>
      <c r="BB5" s="124"/>
      <c r="BC5" s="124"/>
    </row>
    <row r="6" spans="1:56" ht="24.95" customHeight="1" x14ac:dyDescent="0.15">
      <c r="A6" s="121"/>
      <c r="B6" s="122"/>
      <c r="C6" s="123"/>
      <c r="D6" s="124"/>
      <c r="E6" s="123"/>
      <c r="F6" s="137"/>
      <c r="G6" s="146"/>
      <c r="H6" s="147"/>
      <c r="I6" s="147"/>
      <c r="J6" s="146"/>
      <c r="K6" s="146"/>
      <c r="L6" s="146"/>
      <c r="M6" s="146"/>
      <c r="N6" s="146"/>
      <c r="O6" s="146"/>
      <c r="P6" s="146"/>
      <c r="Q6" s="147"/>
      <c r="R6" s="147"/>
      <c r="S6" s="147"/>
      <c r="T6" s="147"/>
      <c r="U6" s="147"/>
      <c r="V6" s="147"/>
      <c r="W6" s="147"/>
      <c r="X6" s="124"/>
      <c r="Y6" s="124"/>
      <c r="Z6" s="125" t="s">
        <v>62</v>
      </c>
      <c r="AA6" s="125" t="s">
        <v>63</v>
      </c>
      <c r="AB6" s="124"/>
      <c r="AC6" s="124"/>
      <c r="AD6" s="124"/>
      <c r="AE6" s="124"/>
      <c r="AF6" s="112" t="s">
        <v>64</v>
      </c>
      <c r="AG6" s="112" t="s">
        <v>65</v>
      </c>
      <c r="AH6" s="112" t="s">
        <v>138</v>
      </c>
      <c r="AI6" s="111" t="s">
        <v>67</v>
      </c>
      <c r="AJ6" s="112" t="s">
        <v>68</v>
      </c>
      <c r="AK6" s="112" t="s">
        <v>69</v>
      </c>
      <c r="AL6" s="124"/>
      <c r="AM6" s="112" t="s">
        <v>68</v>
      </c>
      <c r="AN6" s="112" t="s">
        <v>69</v>
      </c>
      <c r="AO6" s="143"/>
      <c r="AP6" s="123"/>
      <c r="AQ6" s="123"/>
      <c r="AR6" s="144"/>
      <c r="AS6" s="145"/>
      <c r="AT6" s="136"/>
      <c r="AU6" s="124"/>
      <c r="AV6" s="124"/>
      <c r="AW6" s="124"/>
      <c r="AX6" s="124"/>
      <c r="AY6" s="124"/>
      <c r="AZ6" s="124"/>
      <c r="BA6" s="124"/>
      <c r="BB6" s="124"/>
      <c r="BC6" s="124"/>
    </row>
    <row r="7" spans="1:56" ht="24.95" customHeight="1" x14ac:dyDescent="0.15">
      <c r="A7" s="121"/>
      <c r="B7" s="122"/>
      <c r="C7" s="123"/>
      <c r="D7" s="124"/>
      <c r="E7" s="123"/>
      <c r="F7" s="137"/>
      <c r="G7" s="146"/>
      <c r="H7" s="147"/>
      <c r="I7" s="147"/>
      <c r="J7" s="146"/>
      <c r="K7" s="146"/>
      <c r="L7" s="146"/>
      <c r="M7" s="146"/>
      <c r="N7" s="146"/>
      <c r="O7" s="146"/>
      <c r="P7" s="146"/>
      <c r="Q7" s="147"/>
      <c r="R7" s="147"/>
      <c r="S7" s="147"/>
      <c r="T7" s="147"/>
      <c r="U7" s="147"/>
      <c r="V7" s="147"/>
      <c r="W7" s="147"/>
      <c r="X7" s="124"/>
      <c r="Y7" s="124"/>
      <c r="Z7" s="137"/>
      <c r="AA7" s="137"/>
      <c r="AB7" s="124"/>
      <c r="AC7" s="124"/>
      <c r="AD7" s="124"/>
      <c r="AE7" s="124"/>
      <c r="AF7" s="124"/>
      <c r="AG7" s="124"/>
      <c r="AH7" s="124"/>
      <c r="AI7" s="123"/>
      <c r="AJ7" s="124"/>
      <c r="AK7" s="124"/>
      <c r="AL7" s="124"/>
      <c r="AM7" s="124"/>
      <c r="AN7" s="124"/>
      <c r="AO7" s="143"/>
      <c r="AP7" s="123"/>
      <c r="AQ7" s="123"/>
      <c r="AR7" s="144"/>
      <c r="AS7" s="145"/>
      <c r="AT7" s="136"/>
      <c r="AU7" s="124"/>
      <c r="AV7" s="124"/>
      <c r="AW7" s="124"/>
      <c r="AX7" s="124"/>
      <c r="AY7" s="124"/>
      <c r="AZ7" s="124"/>
      <c r="BA7" s="124"/>
      <c r="BB7" s="124"/>
      <c r="BC7" s="124"/>
    </row>
    <row r="8" spans="1:56" ht="24.95" customHeight="1" x14ac:dyDescent="0.15">
      <c r="A8" s="121"/>
      <c r="B8" s="122"/>
      <c r="C8" s="123"/>
      <c r="D8" s="124"/>
      <c r="E8" s="123"/>
      <c r="F8" s="137"/>
      <c r="G8" s="146"/>
      <c r="H8" s="147"/>
      <c r="I8" s="147"/>
      <c r="J8" s="146"/>
      <c r="K8" s="146"/>
      <c r="L8" s="146"/>
      <c r="M8" s="146"/>
      <c r="N8" s="146"/>
      <c r="O8" s="146"/>
      <c r="P8" s="146"/>
      <c r="Q8" s="147"/>
      <c r="R8" s="147"/>
      <c r="S8" s="147"/>
      <c r="T8" s="147"/>
      <c r="U8" s="147"/>
      <c r="V8" s="147"/>
      <c r="W8" s="147"/>
      <c r="X8" s="124"/>
      <c r="Y8" s="124"/>
      <c r="Z8" s="137"/>
      <c r="AA8" s="137"/>
      <c r="AB8" s="124"/>
      <c r="AC8" s="124"/>
      <c r="AD8" s="124"/>
      <c r="AE8" s="124"/>
      <c r="AF8" s="124"/>
      <c r="AG8" s="124"/>
      <c r="AH8" s="124"/>
      <c r="AI8" s="123"/>
      <c r="AJ8" s="124"/>
      <c r="AK8" s="124"/>
      <c r="AL8" s="124"/>
      <c r="AM8" s="124"/>
      <c r="AN8" s="124"/>
      <c r="AO8" s="143"/>
      <c r="AP8" s="123"/>
      <c r="AQ8" s="123"/>
      <c r="AR8" s="144"/>
      <c r="AS8" s="145"/>
      <c r="AT8" s="148"/>
      <c r="AU8" s="124"/>
      <c r="AV8" s="124"/>
      <c r="AW8" s="124"/>
      <c r="AX8" s="124"/>
      <c r="AY8" s="124"/>
      <c r="AZ8" s="124"/>
      <c r="BA8" s="124"/>
      <c r="BB8" s="124"/>
      <c r="BC8" s="124"/>
    </row>
    <row r="9" spans="1:56" ht="100.5" customHeight="1" x14ac:dyDescent="0.15">
      <c r="A9" s="121"/>
      <c r="B9" s="149"/>
      <c r="C9" s="150"/>
      <c r="D9" s="151"/>
      <c r="E9" s="150"/>
      <c r="F9" s="152"/>
      <c r="G9" s="153"/>
      <c r="H9" s="154"/>
      <c r="I9" s="154"/>
      <c r="J9" s="153"/>
      <c r="K9" s="153"/>
      <c r="L9" s="153"/>
      <c r="M9" s="153"/>
      <c r="N9" s="153"/>
      <c r="O9" s="153"/>
      <c r="P9" s="153"/>
      <c r="Q9" s="154"/>
      <c r="R9" s="154"/>
      <c r="S9" s="154"/>
      <c r="T9" s="154"/>
      <c r="U9" s="154"/>
      <c r="V9" s="154"/>
      <c r="W9" s="154"/>
      <c r="X9" s="151"/>
      <c r="Y9" s="151"/>
      <c r="Z9" s="152"/>
      <c r="AA9" s="152"/>
      <c r="AB9" s="151"/>
      <c r="AC9" s="151"/>
      <c r="AD9" s="151"/>
      <c r="AE9" s="151"/>
      <c r="AF9" s="151"/>
      <c r="AG9" s="151"/>
      <c r="AH9" s="151"/>
      <c r="AI9" s="150"/>
      <c r="AJ9" s="151"/>
      <c r="AK9" s="151"/>
      <c r="AL9" s="151"/>
      <c r="AM9" s="151"/>
      <c r="AN9" s="151"/>
      <c r="AO9" s="155"/>
      <c r="AP9" s="150"/>
      <c r="AQ9" s="150"/>
      <c r="AR9" s="156"/>
      <c r="AS9" s="157"/>
      <c r="AT9" s="158"/>
      <c r="AU9" s="151"/>
      <c r="AV9" s="151"/>
      <c r="AW9" s="151"/>
      <c r="AX9" s="151"/>
      <c r="AY9" s="151"/>
      <c r="AZ9" s="151"/>
      <c r="BA9" s="151"/>
      <c r="BB9" s="151"/>
      <c r="BC9" s="151"/>
    </row>
    <row r="10" spans="1:56" ht="24" customHeight="1" x14ac:dyDescent="0.2">
      <c r="B10" s="159" t="s">
        <v>139</v>
      </c>
      <c r="C10" s="160"/>
      <c r="D10" s="161">
        <v>2</v>
      </c>
      <c r="E10" s="161">
        <v>2</v>
      </c>
      <c r="F10" s="161">
        <v>0</v>
      </c>
      <c r="G10" s="161">
        <v>2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2</v>
      </c>
      <c r="U10" s="161">
        <v>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2">
        <v>0</v>
      </c>
      <c r="AG10" s="162">
        <v>0</v>
      </c>
      <c r="AH10" s="162">
        <v>0</v>
      </c>
      <c r="AI10" s="162">
        <v>0</v>
      </c>
      <c r="AJ10" s="162">
        <v>0</v>
      </c>
      <c r="AK10" s="162">
        <v>0</v>
      </c>
      <c r="AL10" s="162">
        <v>0</v>
      </c>
      <c r="AM10" s="162">
        <v>0</v>
      </c>
      <c r="AN10" s="162">
        <v>0</v>
      </c>
      <c r="AO10" s="162">
        <v>0</v>
      </c>
      <c r="AP10" s="162">
        <v>0</v>
      </c>
      <c r="AQ10" s="162">
        <v>0</v>
      </c>
      <c r="AR10" s="162">
        <v>0</v>
      </c>
      <c r="AS10" s="162">
        <v>0</v>
      </c>
      <c r="AT10" s="162">
        <v>0</v>
      </c>
      <c r="AU10" s="161">
        <v>0</v>
      </c>
      <c r="AV10" s="163"/>
      <c r="AW10" s="161">
        <v>0</v>
      </c>
      <c r="AX10" s="163"/>
      <c r="AY10" s="164">
        <f>X10/D10%</f>
        <v>0</v>
      </c>
      <c r="AZ10" s="164">
        <v>0</v>
      </c>
      <c r="BA10" s="164">
        <f>AH10/D10*100</f>
        <v>0</v>
      </c>
      <c r="BB10" s="164">
        <f>AP10/D10*100000</f>
        <v>0</v>
      </c>
      <c r="BC10" s="164">
        <v>0</v>
      </c>
      <c r="BD10" s="165"/>
    </row>
    <row r="11" spans="1:56" ht="17.25" customHeight="1" x14ac:dyDescent="0.2">
      <c r="A11" s="102"/>
      <c r="B11" s="102"/>
      <c r="C11" s="166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4"/>
      <c r="AZ11" s="164"/>
      <c r="BA11" s="164"/>
      <c r="BB11" s="164"/>
      <c r="BC11" s="164"/>
      <c r="BD11" s="165"/>
    </row>
    <row r="12" spans="1:56" ht="24" customHeight="1" x14ac:dyDescent="0.2">
      <c r="B12" s="159" t="s">
        <v>140</v>
      </c>
      <c r="C12" s="160"/>
      <c r="D12" s="161">
        <v>2095</v>
      </c>
      <c r="E12" s="161">
        <v>2095</v>
      </c>
      <c r="F12" s="161">
        <v>0</v>
      </c>
      <c r="G12" s="161">
        <v>1963</v>
      </c>
      <c r="H12" s="161">
        <v>51</v>
      </c>
      <c r="I12" s="161">
        <v>2</v>
      </c>
      <c r="J12" s="161">
        <v>69</v>
      </c>
      <c r="K12" s="161">
        <v>10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1963</v>
      </c>
      <c r="U12" s="161">
        <v>51</v>
      </c>
      <c r="V12" s="161">
        <v>81</v>
      </c>
      <c r="W12" s="161">
        <v>0</v>
      </c>
      <c r="X12" s="161">
        <v>132</v>
      </c>
      <c r="Y12" s="161">
        <v>102</v>
      </c>
      <c r="Z12" s="161">
        <v>12</v>
      </c>
      <c r="AA12" s="161">
        <v>21</v>
      </c>
      <c r="AB12" s="161">
        <v>12</v>
      </c>
      <c r="AC12" s="161">
        <v>75</v>
      </c>
      <c r="AD12" s="161">
        <v>64</v>
      </c>
      <c r="AE12" s="161">
        <v>45</v>
      </c>
      <c r="AF12" s="168">
        <v>36</v>
      </c>
      <c r="AG12" s="168">
        <v>6</v>
      </c>
      <c r="AH12" s="168">
        <v>4</v>
      </c>
      <c r="AI12" s="168">
        <v>0</v>
      </c>
      <c r="AJ12" s="168">
        <v>0</v>
      </c>
      <c r="AK12" s="168">
        <v>0</v>
      </c>
      <c r="AL12" s="168">
        <v>0</v>
      </c>
      <c r="AM12" s="168">
        <v>0</v>
      </c>
      <c r="AN12" s="168">
        <v>0</v>
      </c>
      <c r="AO12" s="168">
        <v>0</v>
      </c>
      <c r="AP12" s="168">
        <v>0</v>
      </c>
      <c r="AQ12" s="168">
        <v>8</v>
      </c>
      <c r="AR12" s="168">
        <v>0</v>
      </c>
      <c r="AS12" s="168">
        <v>3</v>
      </c>
      <c r="AT12" s="168">
        <v>30</v>
      </c>
      <c r="AU12" s="161">
        <v>2</v>
      </c>
      <c r="AV12" s="163"/>
      <c r="AW12" s="161">
        <v>2289</v>
      </c>
      <c r="AX12" s="160"/>
      <c r="AY12" s="164">
        <f t="shared" ref="AY12:AY25" si="0">X12/D12%</f>
        <v>6.3007159904534609</v>
      </c>
      <c r="AZ12" s="164">
        <f t="shared" ref="AZ12:AZ25" si="1">Y12/X12%</f>
        <v>77.272727272727266</v>
      </c>
      <c r="BA12" s="164">
        <f t="shared" ref="BA12:BA25" si="2">AH12/D12*100</f>
        <v>0.1909307875894988</v>
      </c>
      <c r="BB12" s="164">
        <f>AP12/D12*100000</f>
        <v>0</v>
      </c>
      <c r="BC12" s="164">
        <f>AP12/X12%</f>
        <v>0</v>
      </c>
      <c r="BD12" s="165"/>
    </row>
    <row r="13" spans="1:56" ht="24" customHeight="1" x14ac:dyDescent="0.2">
      <c r="B13" s="159" t="s">
        <v>141</v>
      </c>
      <c r="C13" s="160"/>
      <c r="D13" s="161">
        <v>1864</v>
      </c>
      <c r="E13" s="161">
        <v>1864</v>
      </c>
      <c r="F13" s="161">
        <v>0</v>
      </c>
      <c r="G13" s="161">
        <v>1716</v>
      </c>
      <c r="H13" s="161">
        <v>39</v>
      </c>
      <c r="I13" s="161">
        <v>11</v>
      </c>
      <c r="J13" s="161">
        <v>78</v>
      </c>
      <c r="K13" s="161">
        <v>19</v>
      </c>
      <c r="L13" s="161">
        <v>1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1716</v>
      </c>
      <c r="U13" s="161">
        <v>39</v>
      </c>
      <c r="V13" s="161">
        <v>109</v>
      </c>
      <c r="W13" s="161">
        <v>0</v>
      </c>
      <c r="X13" s="161">
        <v>148</v>
      </c>
      <c r="Y13" s="161">
        <v>120</v>
      </c>
      <c r="Z13" s="161">
        <v>10</v>
      </c>
      <c r="AA13" s="161">
        <v>18</v>
      </c>
      <c r="AB13" s="161">
        <v>18</v>
      </c>
      <c r="AC13" s="161">
        <v>79</v>
      </c>
      <c r="AD13" s="161">
        <v>74</v>
      </c>
      <c r="AE13" s="161">
        <v>42</v>
      </c>
      <c r="AF13" s="168">
        <v>33</v>
      </c>
      <c r="AG13" s="168">
        <v>13</v>
      </c>
      <c r="AH13" s="168">
        <v>12</v>
      </c>
      <c r="AI13" s="168">
        <v>1</v>
      </c>
      <c r="AJ13" s="168">
        <v>0</v>
      </c>
      <c r="AK13" s="168">
        <v>0</v>
      </c>
      <c r="AL13" s="168">
        <v>0</v>
      </c>
      <c r="AM13" s="168">
        <v>0</v>
      </c>
      <c r="AN13" s="168">
        <v>0</v>
      </c>
      <c r="AO13" s="168">
        <v>0</v>
      </c>
      <c r="AP13" s="168">
        <v>0</v>
      </c>
      <c r="AQ13" s="168">
        <v>12</v>
      </c>
      <c r="AR13" s="168">
        <v>0</v>
      </c>
      <c r="AS13" s="168">
        <v>6</v>
      </c>
      <c r="AT13" s="168">
        <v>28</v>
      </c>
      <c r="AU13" s="161">
        <v>0</v>
      </c>
      <c r="AV13" s="163"/>
      <c r="AW13" s="161">
        <v>1693</v>
      </c>
      <c r="AX13" s="160"/>
      <c r="AY13" s="164">
        <f t="shared" si="0"/>
        <v>7.9399141630901289</v>
      </c>
      <c r="AZ13" s="164">
        <f t="shared" si="1"/>
        <v>81.081081081081081</v>
      </c>
      <c r="BA13" s="164">
        <f t="shared" si="2"/>
        <v>0.64377682403433478</v>
      </c>
      <c r="BB13" s="164">
        <f t="shared" ref="BB13:BB25" si="3">AP13/D13*100000</f>
        <v>0</v>
      </c>
      <c r="BC13" s="164">
        <f t="shared" ref="BC13:BC25" si="4">AP13/X13%</f>
        <v>0</v>
      </c>
      <c r="BD13" s="165"/>
    </row>
    <row r="14" spans="1:56" ht="24" customHeight="1" x14ac:dyDescent="0.2">
      <c r="B14" s="159" t="s">
        <v>142</v>
      </c>
      <c r="C14" s="160"/>
      <c r="D14" s="161">
        <v>2754</v>
      </c>
      <c r="E14" s="161">
        <v>2754</v>
      </c>
      <c r="F14" s="161">
        <v>0</v>
      </c>
      <c r="G14" s="161">
        <v>2627</v>
      </c>
      <c r="H14" s="161">
        <v>34</v>
      </c>
      <c r="I14" s="161">
        <v>4</v>
      </c>
      <c r="J14" s="161">
        <v>50</v>
      </c>
      <c r="K14" s="161">
        <v>33</v>
      </c>
      <c r="L14" s="161">
        <v>1</v>
      </c>
      <c r="M14" s="161">
        <v>3</v>
      </c>
      <c r="N14" s="161">
        <v>2</v>
      </c>
      <c r="O14" s="161"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2627</v>
      </c>
      <c r="U14" s="161">
        <v>34</v>
      </c>
      <c r="V14" s="161">
        <v>93</v>
      </c>
      <c r="W14" s="161">
        <v>0</v>
      </c>
      <c r="X14" s="161">
        <v>127</v>
      </c>
      <c r="Y14" s="161">
        <v>100</v>
      </c>
      <c r="Z14" s="161">
        <v>9</v>
      </c>
      <c r="AA14" s="161">
        <v>18</v>
      </c>
      <c r="AB14" s="161">
        <v>16</v>
      </c>
      <c r="AC14" s="161">
        <v>67</v>
      </c>
      <c r="AD14" s="161">
        <v>63</v>
      </c>
      <c r="AE14" s="161">
        <v>30</v>
      </c>
      <c r="AF14" s="168">
        <v>23</v>
      </c>
      <c r="AG14" s="168">
        <v>12</v>
      </c>
      <c r="AH14" s="168">
        <v>12</v>
      </c>
      <c r="AI14" s="168">
        <v>1</v>
      </c>
      <c r="AJ14" s="168">
        <v>2</v>
      </c>
      <c r="AK14" s="168">
        <v>0</v>
      </c>
      <c r="AL14" s="168">
        <v>1</v>
      </c>
      <c r="AM14" s="168">
        <v>0</v>
      </c>
      <c r="AN14" s="168">
        <v>0</v>
      </c>
      <c r="AO14" s="168">
        <v>1</v>
      </c>
      <c r="AP14" s="168">
        <v>3</v>
      </c>
      <c r="AQ14" s="168">
        <v>11</v>
      </c>
      <c r="AR14" s="168">
        <v>0</v>
      </c>
      <c r="AS14" s="168">
        <v>5</v>
      </c>
      <c r="AT14" s="168">
        <v>27</v>
      </c>
      <c r="AU14" s="161">
        <v>2</v>
      </c>
      <c r="AV14" s="163"/>
      <c r="AW14" s="161">
        <v>2693</v>
      </c>
      <c r="AX14" s="160"/>
      <c r="AY14" s="164">
        <f t="shared" si="0"/>
        <v>4.6114742193173566</v>
      </c>
      <c r="AZ14" s="164">
        <f t="shared" si="1"/>
        <v>78.740157480314963</v>
      </c>
      <c r="BA14" s="164">
        <f t="shared" si="2"/>
        <v>0.4357298474945534</v>
      </c>
      <c r="BB14" s="164">
        <f t="shared" si="3"/>
        <v>108.93246187363836</v>
      </c>
      <c r="BC14" s="164">
        <f t="shared" si="4"/>
        <v>2.3622047244094486</v>
      </c>
      <c r="BD14" s="165"/>
    </row>
    <row r="15" spans="1:56" ht="24" customHeight="1" x14ac:dyDescent="0.2">
      <c r="B15" s="159" t="s">
        <v>143</v>
      </c>
      <c r="C15" s="160"/>
      <c r="D15" s="161">
        <v>2267</v>
      </c>
      <c r="E15" s="161">
        <v>2267</v>
      </c>
      <c r="F15" s="161">
        <v>1</v>
      </c>
      <c r="G15" s="161">
        <v>2168</v>
      </c>
      <c r="H15" s="161">
        <v>31</v>
      </c>
      <c r="I15" s="161">
        <v>5</v>
      </c>
      <c r="J15" s="161">
        <v>32</v>
      </c>
      <c r="K15" s="161">
        <v>27</v>
      </c>
      <c r="L15" s="161">
        <v>1</v>
      </c>
      <c r="M15" s="161">
        <v>1</v>
      </c>
      <c r="N15" s="161">
        <v>0</v>
      </c>
      <c r="O15" s="161">
        <v>1</v>
      </c>
      <c r="P15" s="161">
        <v>0</v>
      </c>
      <c r="Q15" s="161">
        <v>1</v>
      </c>
      <c r="R15" s="161">
        <v>0</v>
      </c>
      <c r="S15" s="161">
        <v>0</v>
      </c>
      <c r="T15" s="161">
        <v>2168</v>
      </c>
      <c r="U15" s="161">
        <v>31</v>
      </c>
      <c r="V15" s="161">
        <v>67</v>
      </c>
      <c r="W15" s="161">
        <v>1</v>
      </c>
      <c r="X15" s="161">
        <v>99</v>
      </c>
      <c r="Y15" s="161">
        <v>84</v>
      </c>
      <c r="Z15" s="161">
        <v>14</v>
      </c>
      <c r="AA15" s="161">
        <v>11</v>
      </c>
      <c r="AB15" s="161">
        <v>7</v>
      </c>
      <c r="AC15" s="161">
        <v>51</v>
      </c>
      <c r="AD15" s="161">
        <v>57</v>
      </c>
      <c r="AE15" s="161">
        <v>18</v>
      </c>
      <c r="AF15" s="168">
        <v>23</v>
      </c>
      <c r="AG15" s="168">
        <v>15</v>
      </c>
      <c r="AH15" s="168">
        <v>10</v>
      </c>
      <c r="AI15" s="168">
        <v>0</v>
      </c>
      <c r="AJ15" s="168">
        <v>1</v>
      </c>
      <c r="AK15" s="168">
        <v>0</v>
      </c>
      <c r="AL15" s="168">
        <v>1</v>
      </c>
      <c r="AM15" s="168">
        <v>0</v>
      </c>
      <c r="AN15" s="168">
        <v>0</v>
      </c>
      <c r="AO15" s="168">
        <v>0</v>
      </c>
      <c r="AP15" s="168">
        <v>1</v>
      </c>
      <c r="AQ15" s="168">
        <v>11</v>
      </c>
      <c r="AR15" s="168">
        <v>0</v>
      </c>
      <c r="AS15" s="168">
        <v>2</v>
      </c>
      <c r="AT15" s="168">
        <v>15</v>
      </c>
      <c r="AU15" s="161">
        <v>3</v>
      </c>
      <c r="AV15" s="163"/>
      <c r="AW15" s="161">
        <v>2284</v>
      </c>
      <c r="AX15" s="160"/>
      <c r="AY15" s="164">
        <f t="shared" si="0"/>
        <v>4.3670048522276135</v>
      </c>
      <c r="AZ15" s="164">
        <f t="shared" si="1"/>
        <v>84.848484848484844</v>
      </c>
      <c r="BA15" s="164">
        <f t="shared" si="2"/>
        <v>0.4411116012351125</v>
      </c>
      <c r="BB15" s="164">
        <f t="shared" si="3"/>
        <v>44.111160123511247</v>
      </c>
      <c r="BC15" s="164">
        <f t="shared" si="4"/>
        <v>1.0101010101010102</v>
      </c>
      <c r="BD15" s="165"/>
    </row>
    <row r="16" spans="1:56" ht="24" customHeight="1" x14ac:dyDescent="0.2">
      <c r="B16" s="159" t="s">
        <v>144</v>
      </c>
      <c r="C16" s="160"/>
      <c r="D16" s="161">
        <v>2742</v>
      </c>
      <c r="E16" s="161">
        <v>2742</v>
      </c>
      <c r="F16" s="161">
        <v>0</v>
      </c>
      <c r="G16" s="161">
        <v>2643</v>
      </c>
      <c r="H16" s="161">
        <v>30</v>
      </c>
      <c r="I16" s="161">
        <v>5</v>
      </c>
      <c r="J16" s="161">
        <v>34</v>
      </c>
      <c r="K16" s="161">
        <v>23</v>
      </c>
      <c r="L16" s="161">
        <v>0</v>
      </c>
      <c r="M16" s="161">
        <v>5</v>
      </c>
      <c r="N16" s="161">
        <v>0</v>
      </c>
      <c r="O16" s="161">
        <v>2</v>
      </c>
      <c r="P16" s="161">
        <v>0</v>
      </c>
      <c r="Q16" s="161">
        <v>0</v>
      </c>
      <c r="R16" s="161">
        <v>0</v>
      </c>
      <c r="S16" s="161">
        <v>0</v>
      </c>
      <c r="T16" s="161">
        <v>2643</v>
      </c>
      <c r="U16" s="161">
        <v>30</v>
      </c>
      <c r="V16" s="161">
        <v>69</v>
      </c>
      <c r="W16" s="161">
        <v>0</v>
      </c>
      <c r="X16" s="161">
        <v>99</v>
      </c>
      <c r="Y16" s="161">
        <v>77</v>
      </c>
      <c r="Z16" s="161">
        <v>16</v>
      </c>
      <c r="AA16" s="161">
        <v>5</v>
      </c>
      <c r="AB16" s="161">
        <v>13</v>
      </c>
      <c r="AC16" s="161">
        <v>51</v>
      </c>
      <c r="AD16" s="161">
        <v>43</v>
      </c>
      <c r="AE16" s="161">
        <v>26</v>
      </c>
      <c r="AF16" s="168">
        <v>16</v>
      </c>
      <c r="AG16" s="168">
        <v>8</v>
      </c>
      <c r="AH16" s="168">
        <v>10</v>
      </c>
      <c r="AI16" s="168">
        <v>0</v>
      </c>
      <c r="AJ16" s="168">
        <v>0</v>
      </c>
      <c r="AK16" s="168">
        <v>0</v>
      </c>
      <c r="AL16" s="168">
        <v>2</v>
      </c>
      <c r="AM16" s="168">
        <v>1</v>
      </c>
      <c r="AN16" s="168">
        <v>1</v>
      </c>
      <c r="AO16" s="168">
        <v>0</v>
      </c>
      <c r="AP16" s="168">
        <v>2</v>
      </c>
      <c r="AQ16" s="168">
        <v>11</v>
      </c>
      <c r="AR16" s="168">
        <v>1</v>
      </c>
      <c r="AS16" s="168">
        <v>0</v>
      </c>
      <c r="AT16" s="168">
        <v>22</v>
      </c>
      <c r="AU16" s="161">
        <v>3</v>
      </c>
      <c r="AV16" s="163"/>
      <c r="AW16" s="161">
        <v>2841</v>
      </c>
      <c r="AX16" s="160"/>
      <c r="AY16" s="164">
        <f t="shared" si="0"/>
        <v>3.6105032822757108</v>
      </c>
      <c r="AZ16" s="164">
        <f t="shared" si="1"/>
        <v>77.777777777777771</v>
      </c>
      <c r="BA16" s="164">
        <f t="shared" si="2"/>
        <v>0.36469730123997085</v>
      </c>
      <c r="BB16" s="164">
        <f t="shared" si="3"/>
        <v>72.939460247994163</v>
      </c>
      <c r="BC16" s="164">
        <f t="shared" si="4"/>
        <v>2.0202020202020203</v>
      </c>
      <c r="BD16" s="165"/>
    </row>
    <row r="17" spans="1:56" ht="24" customHeight="1" x14ac:dyDescent="0.2">
      <c r="B17" s="159" t="s">
        <v>145</v>
      </c>
      <c r="C17" s="160"/>
      <c r="D17" s="161">
        <v>1768</v>
      </c>
      <c r="E17" s="161">
        <v>1768</v>
      </c>
      <c r="F17" s="161">
        <v>0</v>
      </c>
      <c r="G17" s="161">
        <v>1693</v>
      </c>
      <c r="H17" s="161">
        <v>25</v>
      </c>
      <c r="I17" s="161">
        <v>1</v>
      </c>
      <c r="J17" s="161">
        <v>23</v>
      </c>
      <c r="K17" s="161">
        <v>19</v>
      </c>
      <c r="L17" s="161">
        <v>2</v>
      </c>
      <c r="M17" s="161">
        <v>4</v>
      </c>
      <c r="N17" s="161">
        <v>1</v>
      </c>
      <c r="O17" s="161"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1693</v>
      </c>
      <c r="U17" s="161">
        <v>25</v>
      </c>
      <c r="V17" s="161">
        <v>50</v>
      </c>
      <c r="W17" s="161">
        <v>0</v>
      </c>
      <c r="X17" s="161">
        <v>75</v>
      </c>
      <c r="Y17" s="161">
        <v>60</v>
      </c>
      <c r="Z17" s="161">
        <v>12</v>
      </c>
      <c r="AA17" s="161">
        <v>3</v>
      </c>
      <c r="AB17" s="161">
        <v>5</v>
      </c>
      <c r="AC17" s="161">
        <v>36</v>
      </c>
      <c r="AD17" s="161">
        <v>33</v>
      </c>
      <c r="AE17" s="161">
        <v>17</v>
      </c>
      <c r="AF17" s="168">
        <v>14</v>
      </c>
      <c r="AG17" s="168">
        <v>5</v>
      </c>
      <c r="AH17" s="168">
        <v>7</v>
      </c>
      <c r="AI17" s="168">
        <v>0</v>
      </c>
      <c r="AJ17" s="168">
        <v>1</v>
      </c>
      <c r="AK17" s="168">
        <v>2</v>
      </c>
      <c r="AL17" s="168">
        <v>0</v>
      </c>
      <c r="AM17" s="168">
        <v>1</v>
      </c>
      <c r="AN17" s="168">
        <v>0</v>
      </c>
      <c r="AO17" s="168">
        <v>0</v>
      </c>
      <c r="AP17" s="168">
        <v>4</v>
      </c>
      <c r="AQ17" s="168">
        <v>7</v>
      </c>
      <c r="AR17" s="168">
        <v>0</v>
      </c>
      <c r="AS17" s="168">
        <v>5</v>
      </c>
      <c r="AT17" s="168">
        <v>15</v>
      </c>
      <c r="AU17" s="161">
        <v>2</v>
      </c>
      <c r="AV17" s="163"/>
      <c r="AW17" s="161">
        <v>1962</v>
      </c>
      <c r="AX17" s="160"/>
      <c r="AY17" s="164">
        <f t="shared" si="0"/>
        <v>4.2420814479638009</v>
      </c>
      <c r="AZ17" s="164">
        <f t="shared" si="1"/>
        <v>80</v>
      </c>
      <c r="BA17" s="164">
        <f t="shared" si="2"/>
        <v>0.39592760180995473</v>
      </c>
      <c r="BB17" s="164">
        <f t="shared" si="3"/>
        <v>226.24434389140274</v>
      </c>
      <c r="BC17" s="164">
        <f t="shared" si="4"/>
        <v>5.333333333333333</v>
      </c>
      <c r="BD17" s="165"/>
    </row>
    <row r="18" spans="1:56" ht="24" customHeight="1" x14ac:dyDescent="0.2">
      <c r="B18" s="159" t="s">
        <v>146</v>
      </c>
      <c r="C18" s="160"/>
      <c r="D18" s="161">
        <v>1725</v>
      </c>
      <c r="E18" s="161">
        <v>1725</v>
      </c>
      <c r="F18" s="161">
        <v>0</v>
      </c>
      <c r="G18" s="161">
        <v>1669</v>
      </c>
      <c r="H18" s="161">
        <v>19</v>
      </c>
      <c r="I18" s="161">
        <v>6</v>
      </c>
      <c r="J18" s="161">
        <v>14</v>
      </c>
      <c r="K18" s="161">
        <v>10</v>
      </c>
      <c r="L18" s="161">
        <v>2</v>
      </c>
      <c r="M18" s="161">
        <v>4</v>
      </c>
      <c r="N18" s="161">
        <v>0</v>
      </c>
      <c r="O18" s="161">
        <v>0</v>
      </c>
      <c r="P18" s="161">
        <v>1</v>
      </c>
      <c r="Q18" s="161">
        <v>0</v>
      </c>
      <c r="R18" s="161">
        <v>0</v>
      </c>
      <c r="S18" s="161">
        <v>0</v>
      </c>
      <c r="T18" s="161">
        <v>1669</v>
      </c>
      <c r="U18" s="161">
        <v>19</v>
      </c>
      <c r="V18" s="161">
        <v>37</v>
      </c>
      <c r="W18" s="161">
        <v>0</v>
      </c>
      <c r="X18" s="161">
        <v>56</v>
      </c>
      <c r="Y18" s="161">
        <v>49</v>
      </c>
      <c r="Z18" s="161">
        <v>13</v>
      </c>
      <c r="AA18" s="161">
        <v>2</v>
      </c>
      <c r="AB18" s="161">
        <v>10</v>
      </c>
      <c r="AC18" s="161">
        <v>28</v>
      </c>
      <c r="AD18" s="161">
        <v>29</v>
      </c>
      <c r="AE18" s="161">
        <v>10</v>
      </c>
      <c r="AF18" s="168">
        <v>13</v>
      </c>
      <c r="AG18" s="168">
        <v>3</v>
      </c>
      <c r="AH18" s="168">
        <v>5</v>
      </c>
      <c r="AI18" s="168">
        <v>0</v>
      </c>
      <c r="AJ18" s="168">
        <v>0</v>
      </c>
      <c r="AK18" s="168">
        <v>1</v>
      </c>
      <c r="AL18" s="168">
        <v>0</v>
      </c>
      <c r="AM18" s="168">
        <v>0</v>
      </c>
      <c r="AN18" s="168">
        <v>0</v>
      </c>
      <c r="AO18" s="168">
        <v>0</v>
      </c>
      <c r="AP18" s="168">
        <v>1</v>
      </c>
      <c r="AQ18" s="168">
        <v>13</v>
      </c>
      <c r="AR18" s="168">
        <v>1</v>
      </c>
      <c r="AS18" s="168">
        <v>3</v>
      </c>
      <c r="AT18" s="168">
        <v>7</v>
      </c>
      <c r="AU18" s="161">
        <v>0</v>
      </c>
      <c r="AV18" s="163"/>
      <c r="AW18" s="161">
        <v>1742</v>
      </c>
      <c r="AX18" s="160"/>
      <c r="AY18" s="164">
        <f t="shared" si="0"/>
        <v>3.2463768115942031</v>
      </c>
      <c r="AZ18" s="164">
        <f t="shared" si="1"/>
        <v>87.499999999999986</v>
      </c>
      <c r="BA18" s="164">
        <f t="shared" si="2"/>
        <v>0.28985507246376813</v>
      </c>
      <c r="BB18" s="164">
        <f t="shared" si="3"/>
        <v>57.971014492753625</v>
      </c>
      <c r="BC18" s="164">
        <f t="shared" si="4"/>
        <v>1.7857142857142856</v>
      </c>
      <c r="BD18" s="165"/>
    </row>
    <row r="19" spans="1:56" ht="24" customHeight="1" x14ac:dyDescent="0.2">
      <c r="B19" s="159" t="s">
        <v>147</v>
      </c>
      <c r="C19" s="160"/>
      <c r="D19" s="161">
        <v>1391</v>
      </c>
      <c r="E19" s="161">
        <v>1391</v>
      </c>
      <c r="F19" s="161">
        <v>1</v>
      </c>
      <c r="G19" s="161">
        <v>1366</v>
      </c>
      <c r="H19" s="161">
        <v>10</v>
      </c>
      <c r="I19" s="161">
        <v>2</v>
      </c>
      <c r="J19" s="161">
        <v>2</v>
      </c>
      <c r="K19" s="161">
        <v>5</v>
      </c>
      <c r="L19" s="161">
        <v>4</v>
      </c>
      <c r="M19" s="161">
        <v>1</v>
      </c>
      <c r="N19" s="161">
        <v>0</v>
      </c>
      <c r="O19" s="161">
        <v>0</v>
      </c>
      <c r="P19" s="161">
        <v>0</v>
      </c>
      <c r="Q19" s="161">
        <v>1</v>
      </c>
      <c r="R19" s="161">
        <v>0</v>
      </c>
      <c r="S19" s="161">
        <v>1</v>
      </c>
      <c r="T19" s="161">
        <v>1366</v>
      </c>
      <c r="U19" s="161">
        <v>10</v>
      </c>
      <c r="V19" s="161">
        <v>15</v>
      </c>
      <c r="W19" s="161">
        <v>1</v>
      </c>
      <c r="X19" s="161">
        <v>26</v>
      </c>
      <c r="Y19" s="161">
        <v>24</v>
      </c>
      <c r="Z19" s="161">
        <v>8</v>
      </c>
      <c r="AA19" s="161">
        <v>2</v>
      </c>
      <c r="AB19" s="161">
        <v>5</v>
      </c>
      <c r="AC19" s="161">
        <v>13</v>
      </c>
      <c r="AD19" s="161">
        <v>10</v>
      </c>
      <c r="AE19" s="161">
        <v>6</v>
      </c>
      <c r="AF19" s="168">
        <v>2</v>
      </c>
      <c r="AG19" s="168">
        <v>4</v>
      </c>
      <c r="AH19" s="168">
        <v>4</v>
      </c>
      <c r="AI19" s="168">
        <v>0</v>
      </c>
      <c r="AJ19" s="168">
        <v>1</v>
      </c>
      <c r="AK19" s="168">
        <v>1</v>
      </c>
      <c r="AL19" s="168">
        <v>0</v>
      </c>
      <c r="AM19" s="168">
        <v>0</v>
      </c>
      <c r="AN19" s="168">
        <v>0</v>
      </c>
      <c r="AO19" s="168">
        <v>0</v>
      </c>
      <c r="AP19" s="168">
        <v>2</v>
      </c>
      <c r="AQ19" s="168">
        <v>4</v>
      </c>
      <c r="AR19" s="168">
        <v>0</v>
      </c>
      <c r="AS19" s="168">
        <v>2</v>
      </c>
      <c r="AT19" s="168">
        <v>2</v>
      </c>
      <c r="AU19" s="161">
        <v>0</v>
      </c>
      <c r="AV19" s="163"/>
      <c r="AW19" s="161">
        <v>1504</v>
      </c>
      <c r="AX19" s="160"/>
      <c r="AY19" s="164">
        <f t="shared" si="0"/>
        <v>1.8691588785046729</v>
      </c>
      <c r="AZ19" s="164">
        <f t="shared" si="1"/>
        <v>92.307692307692307</v>
      </c>
      <c r="BA19" s="164">
        <f t="shared" si="2"/>
        <v>0.28756290438533433</v>
      </c>
      <c r="BB19" s="164">
        <f t="shared" si="3"/>
        <v>143.78145219266716</v>
      </c>
      <c r="BC19" s="164">
        <f t="shared" si="4"/>
        <v>7.6923076923076916</v>
      </c>
      <c r="BD19" s="165"/>
    </row>
    <row r="20" spans="1:56" ht="24" customHeight="1" x14ac:dyDescent="0.2">
      <c r="B20" s="159" t="s">
        <v>148</v>
      </c>
      <c r="C20" s="160"/>
      <c r="D20" s="161">
        <v>1902</v>
      </c>
      <c r="E20" s="161">
        <v>1902</v>
      </c>
      <c r="F20" s="161">
        <v>0</v>
      </c>
      <c r="G20" s="161">
        <v>1888</v>
      </c>
      <c r="H20" s="161">
        <v>5</v>
      </c>
      <c r="I20" s="161">
        <v>0</v>
      </c>
      <c r="J20" s="161">
        <v>4</v>
      </c>
      <c r="K20" s="161">
        <v>2</v>
      </c>
      <c r="L20" s="161">
        <v>0</v>
      </c>
      <c r="M20" s="161">
        <v>1</v>
      </c>
      <c r="N20" s="161">
        <v>1</v>
      </c>
      <c r="O20" s="161">
        <v>1</v>
      </c>
      <c r="P20" s="161">
        <v>0</v>
      </c>
      <c r="Q20" s="161">
        <v>0</v>
      </c>
      <c r="R20" s="161">
        <v>0</v>
      </c>
      <c r="S20" s="161">
        <v>0</v>
      </c>
      <c r="T20" s="161">
        <v>1888</v>
      </c>
      <c r="U20" s="161">
        <v>5</v>
      </c>
      <c r="V20" s="161">
        <v>9</v>
      </c>
      <c r="W20" s="161">
        <v>0</v>
      </c>
      <c r="X20" s="161">
        <v>14</v>
      </c>
      <c r="Y20" s="161">
        <v>14</v>
      </c>
      <c r="Z20" s="161">
        <v>4</v>
      </c>
      <c r="AA20" s="161">
        <v>1</v>
      </c>
      <c r="AB20" s="161">
        <v>4</v>
      </c>
      <c r="AC20" s="161">
        <v>7</v>
      </c>
      <c r="AD20" s="161">
        <v>7</v>
      </c>
      <c r="AE20" s="161">
        <v>3</v>
      </c>
      <c r="AF20" s="168">
        <v>1</v>
      </c>
      <c r="AG20" s="168">
        <v>2</v>
      </c>
      <c r="AH20" s="168">
        <v>0</v>
      </c>
      <c r="AI20" s="168">
        <v>0</v>
      </c>
      <c r="AJ20" s="168">
        <v>1</v>
      </c>
      <c r="AK20" s="168">
        <v>0</v>
      </c>
      <c r="AL20" s="168">
        <v>0</v>
      </c>
      <c r="AM20" s="168">
        <v>0</v>
      </c>
      <c r="AN20" s="168">
        <v>0</v>
      </c>
      <c r="AO20" s="168">
        <v>0</v>
      </c>
      <c r="AP20" s="168">
        <v>1</v>
      </c>
      <c r="AQ20" s="168">
        <v>3</v>
      </c>
      <c r="AR20" s="168">
        <v>1</v>
      </c>
      <c r="AS20" s="168">
        <v>2</v>
      </c>
      <c r="AT20" s="168">
        <v>0</v>
      </c>
      <c r="AU20" s="161">
        <v>1</v>
      </c>
      <c r="AV20" s="163"/>
      <c r="AW20" s="161">
        <v>1957</v>
      </c>
      <c r="AX20" s="160"/>
      <c r="AY20" s="164">
        <f t="shared" si="0"/>
        <v>0.73606729758149314</v>
      </c>
      <c r="AZ20" s="164">
        <f t="shared" si="1"/>
        <v>99.999999999999986</v>
      </c>
      <c r="BA20" s="164">
        <f t="shared" si="2"/>
        <v>0</v>
      </c>
      <c r="BB20" s="164">
        <f t="shared" si="3"/>
        <v>52.576235541535226</v>
      </c>
      <c r="BC20" s="164">
        <f t="shared" si="4"/>
        <v>7.1428571428571423</v>
      </c>
      <c r="BD20" s="165"/>
    </row>
    <row r="21" spans="1:56" ht="24" customHeight="1" x14ac:dyDescent="0.2">
      <c r="B21" s="159" t="s">
        <v>149</v>
      </c>
      <c r="C21" s="160"/>
      <c r="D21" s="161">
        <v>1842</v>
      </c>
      <c r="E21" s="161">
        <v>1842</v>
      </c>
      <c r="F21" s="161">
        <v>1</v>
      </c>
      <c r="G21" s="161">
        <v>1823</v>
      </c>
      <c r="H21" s="161">
        <v>9</v>
      </c>
      <c r="I21" s="161">
        <v>6</v>
      </c>
      <c r="J21" s="161">
        <v>0</v>
      </c>
      <c r="K21" s="161">
        <v>1</v>
      </c>
      <c r="L21" s="161">
        <v>1</v>
      </c>
      <c r="M21" s="161">
        <v>1</v>
      </c>
      <c r="N21" s="161">
        <v>0</v>
      </c>
      <c r="O21" s="161">
        <v>0</v>
      </c>
      <c r="P21" s="161">
        <v>0</v>
      </c>
      <c r="Q21" s="161">
        <v>1</v>
      </c>
      <c r="R21" s="161">
        <v>0</v>
      </c>
      <c r="S21" s="161">
        <v>0</v>
      </c>
      <c r="T21" s="161">
        <v>1823</v>
      </c>
      <c r="U21" s="161">
        <v>9</v>
      </c>
      <c r="V21" s="161">
        <v>9</v>
      </c>
      <c r="W21" s="161">
        <v>1</v>
      </c>
      <c r="X21" s="161">
        <v>19</v>
      </c>
      <c r="Y21" s="161">
        <v>14</v>
      </c>
      <c r="Z21" s="161">
        <v>2</v>
      </c>
      <c r="AA21" s="161">
        <v>3</v>
      </c>
      <c r="AB21" s="161">
        <v>2</v>
      </c>
      <c r="AC21" s="161">
        <v>9</v>
      </c>
      <c r="AD21" s="161">
        <v>10</v>
      </c>
      <c r="AE21" s="161">
        <v>5</v>
      </c>
      <c r="AF21" s="168">
        <v>1</v>
      </c>
      <c r="AG21" s="168">
        <v>2</v>
      </c>
      <c r="AH21" s="168">
        <v>1</v>
      </c>
      <c r="AI21" s="168">
        <v>0</v>
      </c>
      <c r="AJ21" s="168">
        <v>1</v>
      </c>
      <c r="AK21" s="168">
        <v>1</v>
      </c>
      <c r="AL21" s="168">
        <v>0</v>
      </c>
      <c r="AM21" s="168">
        <v>0</v>
      </c>
      <c r="AN21" s="168">
        <v>0</v>
      </c>
      <c r="AO21" s="168">
        <v>0</v>
      </c>
      <c r="AP21" s="168">
        <v>2</v>
      </c>
      <c r="AQ21" s="168">
        <v>2</v>
      </c>
      <c r="AR21" s="168">
        <v>0</v>
      </c>
      <c r="AS21" s="168">
        <v>0</v>
      </c>
      <c r="AT21" s="168">
        <v>5</v>
      </c>
      <c r="AU21" s="161">
        <v>1</v>
      </c>
      <c r="AV21" s="163"/>
      <c r="AW21" s="161">
        <v>1962</v>
      </c>
      <c r="AX21" s="160"/>
      <c r="AY21" s="164">
        <f t="shared" si="0"/>
        <v>1.0314875135722041</v>
      </c>
      <c r="AZ21" s="164">
        <f t="shared" si="1"/>
        <v>73.684210526315795</v>
      </c>
      <c r="BA21" s="164">
        <f t="shared" si="2"/>
        <v>5.428881650380022E-2</v>
      </c>
      <c r="BB21" s="164">
        <f t="shared" si="3"/>
        <v>108.57763300760044</v>
      </c>
      <c r="BC21" s="164">
        <f t="shared" si="4"/>
        <v>10.526315789473685</v>
      </c>
      <c r="BD21" s="165"/>
    </row>
    <row r="22" spans="1:56" ht="24" customHeight="1" x14ac:dyDescent="0.2">
      <c r="B22" s="159" t="s">
        <v>150</v>
      </c>
      <c r="C22" s="160"/>
      <c r="D22" s="161">
        <v>1375</v>
      </c>
      <c r="E22" s="161">
        <v>1375</v>
      </c>
      <c r="F22" s="161">
        <v>0</v>
      </c>
      <c r="G22" s="161">
        <v>1356</v>
      </c>
      <c r="H22" s="161">
        <v>8</v>
      </c>
      <c r="I22" s="161">
        <v>2</v>
      </c>
      <c r="J22" s="161">
        <v>2</v>
      </c>
      <c r="K22" s="161">
        <v>2</v>
      </c>
      <c r="L22" s="161">
        <v>1</v>
      </c>
      <c r="M22" s="161">
        <v>3</v>
      </c>
      <c r="N22" s="161">
        <v>0</v>
      </c>
      <c r="O22" s="161">
        <v>1</v>
      </c>
      <c r="P22" s="161">
        <v>0</v>
      </c>
      <c r="Q22" s="161">
        <v>0</v>
      </c>
      <c r="R22" s="161">
        <v>0</v>
      </c>
      <c r="S22" s="161">
        <v>0</v>
      </c>
      <c r="T22" s="161">
        <v>1356</v>
      </c>
      <c r="U22" s="161">
        <v>8</v>
      </c>
      <c r="V22" s="161">
        <v>11</v>
      </c>
      <c r="W22" s="161">
        <v>0</v>
      </c>
      <c r="X22" s="161">
        <v>19</v>
      </c>
      <c r="Y22" s="161">
        <v>16</v>
      </c>
      <c r="Z22" s="161">
        <v>1</v>
      </c>
      <c r="AA22" s="161">
        <v>0</v>
      </c>
      <c r="AB22" s="161">
        <v>4</v>
      </c>
      <c r="AC22" s="161">
        <v>6</v>
      </c>
      <c r="AD22" s="161">
        <v>10</v>
      </c>
      <c r="AE22" s="161">
        <v>2</v>
      </c>
      <c r="AF22" s="168">
        <v>2</v>
      </c>
      <c r="AG22" s="168">
        <v>1</v>
      </c>
      <c r="AH22" s="168">
        <v>0</v>
      </c>
      <c r="AI22" s="168">
        <v>1</v>
      </c>
      <c r="AJ22" s="168">
        <v>0</v>
      </c>
      <c r="AK22" s="168">
        <v>1</v>
      </c>
      <c r="AL22" s="168">
        <v>0</v>
      </c>
      <c r="AM22" s="168">
        <v>0</v>
      </c>
      <c r="AN22" s="168">
        <v>1</v>
      </c>
      <c r="AO22" s="168">
        <v>0</v>
      </c>
      <c r="AP22" s="168">
        <v>2</v>
      </c>
      <c r="AQ22" s="168">
        <v>2</v>
      </c>
      <c r="AR22" s="168">
        <v>3</v>
      </c>
      <c r="AS22" s="168">
        <v>1</v>
      </c>
      <c r="AT22" s="168">
        <v>3</v>
      </c>
      <c r="AU22" s="161">
        <v>2</v>
      </c>
      <c r="AV22" s="163"/>
      <c r="AW22" s="161">
        <v>1258</v>
      </c>
      <c r="AX22" s="160"/>
      <c r="AY22" s="164">
        <f t="shared" si="0"/>
        <v>1.3818181818181818</v>
      </c>
      <c r="AZ22" s="164">
        <f t="shared" si="1"/>
        <v>84.21052631578948</v>
      </c>
      <c r="BA22" s="164">
        <f t="shared" si="2"/>
        <v>0</v>
      </c>
      <c r="BB22" s="164">
        <f t="shared" si="3"/>
        <v>145.45454545454544</v>
      </c>
      <c r="BC22" s="164">
        <f t="shared" si="4"/>
        <v>10.526315789473685</v>
      </c>
      <c r="BD22" s="165"/>
    </row>
    <row r="23" spans="1:56" ht="24" customHeight="1" x14ac:dyDescent="0.2">
      <c r="B23" s="159" t="s">
        <v>151</v>
      </c>
      <c r="C23" s="160"/>
      <c r="D23" s="161">
        <v>714</v>
      </c>
      <c r="E23" s="161">
        <v>714</v>
      </c>
      <c r="F23" s="161">
        <v>1</v>
      </c>
      <c r="G23" s="161">
        <v>705</v>
      </c>
      <c r="H23" s="161">
        <v>2</v>
      </c>
      <c r="I23" s="161">
        <v>3</v>
      </c>
      <c r="J23" s="161">
        <v>2</v>
      </c>
      <c r="K23" s="161">
        <v>0</v>
      </c>
      <c r="L23" s="161">
        <v>0</v>
      </c>
      <c r="M23" s="161">
        <v>1</v>
      </c>
      <c r="N23" s="161">
        <v>0</v>
      </c>
      <c r="O23" s="161">
        <v>0</v>
      </c>
      <c r="P23" s="161">
        <v>0</v>
      </c>
      <c r="Q23" s="161">
        <v>1</v>
      </c>
      <c r="R23" s="161">
        <v>0</v>
      </c>
      <c r="S23" s="161">
        <v>0</v>
      </c>
      <c r="T23" s="161">
        <v>705</v>
      </c>
      <c r="U23" s="161">
        <v>2</v>
      </c>
      <c r="V23" s="161">
        <v>6</v>
      </c>
      <c r="W23" s="161">
        <v>1</v>
      </c>
      <c r="X23" s="161">
        <v>9</v>
      </c>
      <c r="Y23" s="161">
        <v>7</v>
      </c>
      <c r="Z23" s="161">
        <v>1</v>
      </c>
      <c r="AA23" s="161">
        <v>1</v>
      </c>
      <c r="AB23" s="161">
        <v>5</v>
      </c>
      <c r="AC23" s="161">
        <v>2</v>
      </c>
      <c r="AD23" s="161">
        <v>3</v>
      </c>
      <c r="AE23" s="161">
        <v>2</v>
      </c>
      <c r="AF23" s="168">
        <v>0</v>
      </c>
      <c r="AG23" s="168">
        <v>0</v>
      </c>
      <c r="AH23" s="168">
        <v>0</v>
      </c>
      <c r="AI23" s="168">
        <v>0</v>
      </c>
      <c r="AJ23" s="168">
        <v>0</v>
      </c>
      <c r="AK23" s="168">
        <v>0</v>
      </c>
      <c r="AL23" s="168">
        <v>0</v>
      </c>
      <c r="AM23" s="168">
        <v>0</v>
      </c>
      <c r="AN23" s="168">
        <v>0</v>
      </c>
      <c r="AO23" s="168">
        <v>0</v>
      </c>
      <c r="AP23" s="168">
        <v>0</v>
      </c>
      <c r="AQ23" s="168">
        <v>3</v>
      </c>
      <c r="AR23" s="168">
        <v>1</v>
      </c>
      <c r="AS23" s="168">
        <v>1</v>
      </c>
      <c r="AT23" s="168">
        <v>2</v>
      </c>
      <c r="AU23" s="161">
        <v>0</v>
      </c>
      <c r="AV23" s="163"/>
      <c r="AW23" s="161">
        <v>727</v>
      </c>
      <c r="AX23" s="160"/>
      <c r="AY23" s="164">
        <f t="shared" si="0"/>
        <v>1.2605042016806722</v>
      </c>
      <c r="AZ23" s="164">
        <f t="shared" si="1"/>
        <v>77.777777777777786</v>
      </c>
      <c r="BA23" s="164">
        <f t="shared" si="2"/>
        <v>0</v>
      </c>
      <c r="BB23" s="164">
        <f t="shared" si="3"/>
        <v>0</v>
      </c>
      <c r="BC23" s="164">
        <f t="shared" si="4"/>
        <v>0</v>
      </c>
      <c r="BD23" s="165"/>
    </row>
    <row r="24" spans="1:56" ht="24" customHeight="1" x14ac:dyDescent="0.2">
      <c r="B24" s="159" t="s">
        <v>152</v>
      </c>
      <c r="C24" s="160"/>
      <c r="D24" s="161">
        <v>337</v>
      </c>
      <c r="E24" s="161">
        <v>337</v>
      </c>
      <c r="F24" s="161">
        <v>0</v>
      </c>
      <c r="G24" s="161">
        <v>331</v>
      </c>
      <c r="H24" s="161">
        <v>1</v>
      </c>
      <c r="I24" s="161">
        <v>1</v>
      </c>
      <c r="J24" s="161">
        <v>1</v>
      </c>
      <c r="K24" s="161">
        <v>1</v>
      </c>
      <c r="L24" s="161">
        <v>1</v>
      </c>
      <c r="M24" s="161">
        <v>0</v>
      </c>
      <c r="N24" s="161">
        <v>0</v>
      </c>
      <c r="O24" s="161">
        <v>0</v>
      </c>
      <c r="P24" s="161">
        <v>1</v>
      </c>
      <c r="Q24" s="161">
        <v>0</v>
      </c>
      <c r="R24" s="161">
        <v>0</v>
      </c>
      <c r="S24" s="161">
        <v>1</v>
      </c>
      <c r="T24" s="161">
        <v>331</v>
      </c>
      <c r="U24" s="161">
        <v>1</v>
      </c>
      <c r="V24" s="161">
        <v>5</v>
      </c>
      <c r="W24" s="161">
        <v>0</v>
      </c>
      <c r="X24" s="161">
        <v>6</v>
      </c>
      <c r="Y24" s="161">
        <v>6</v>
      </c>
      <c r="Z24" s="161">
        <v>1</v>
      </c>
      <c r="AA24" s="161">
        <v>0</v>
      </c>
      <c r="AB24" s="161">
        <v>1</v>
      </c>
      <c r="AC24" s="161">
        <v>2</v>
      </c>
      <c r="AD24" s="161">
        <v>4</v>
      </c>
      <c r="AE24" s="161">
        <v>1</v>
      </c>
      <c r="AF24" s="168">
        <v>1</v>
      </c>
      <c r="AG24" s="168">
        <v>0</v>
      </c>
      <c r="AH24" s="168">
        <v>0</v>
      </c>
      <c r="AI24" s="168">
        <v>0</v>
      </c>
      <c r="AJ24" s="168">
        <v>0</v>
      </c>
      <c r="AK24" s="168">
        <v>0</v>
      </c>
      <c r="AL24" s="168">
        <v>0</v>
      </c>
      <c r="AM24" s="168">
        <v>0</v>
      </c>
      <c r="AN24" s="168">
        <v>0</v>
      </c>
      <c r="AO24" s="168">
        <v>0</v>
      </c>
      <c r="AP24" s="168">
        <v>0</v>
      </c>
      <c r="AQ24" s="168">
        <v>2</v>
      </c>
      <c r="AR24" s="168">
        <v>1</v>
      </c>
      <c r="AS24" s="168">
        <v>0</v>
      </c>
      <c r="AT24" s="168">
        <v>0</v>
      </c>
      <c r="AU24" s="161">
        <v>1</v>
      </c>
      <c r="AV24" s="163"/>
      <c r="AW24" s="161">
        <v>348</v>
      </c>
      <c r="AX24" s="160"/>
      <c r="AY24" s="164">
        <f t="shared" si="0"/>
        <v>1.7804154302670623</v>
      </c>
      <c r="AZ24" s="164">
        <f t="shared" si="1"/>
        <v>100</v>
      </c>
      <c r="BA24" s="164">
        <f t="shared" si="2"/>
        <v>0</v>
      </c>
      <c r="BB24" s="164">
        <f t="shared" si="3"/>
        <v>0</v>
      </c>
      <c r="BC24" s="164">
        <f t="shared" si="4"/>
        <v>0</v>
      </c>
      <c r="BD24" s="165"/>
    </row>
    <row r="25" spans="1:56" ht="24" customHeight="1" x14ac:dyDescent="0.2">
      <c r="B25" s="169" t="s">
        <v>153</v>
      </c>
      <c r="C25" s="160"/>
      <c r="D25" s="161">
        <v>22776</v>
      </c>
      <c r="E25" s="161">
        <v>22776</v>
      </c>
      <c r="F25" s="161">
        <v>4</v>
      </c>
      <c r="G25" s="161">
        <v>21948</v>
      </c>
      <c r="H25" s="161">
        <v>264</v>
      </c>
      <c r="I25" s="161">
        <v>48</v>
      </c>
      <c r="J25" s="161">
        <v>311</v>
      </c>
      <c r="K25" s="161">
        <v>152</v>
      </c>
      <c r="L25" s="161">
        <v>14</v>
      </c>
      <c r="M25" s="161">
        <v>24</v>
      </c>
      <c r="N25" s="161">
        <v>4</v>
      </c>
      <c r="O25" s="161">
        <v>5</v>
      </c>
      <c r="P25" s="161">
        <v>2</v>
      </c>
      <c r="Q25" s="161">
        <v>4</v>
      </c>
      <c r="R25" s="161">
        <v>0</v>
      </c>
      <c r="S25" s="161">
        <v>2</v>
      </c>
      <c r="T25" s="161">
        <v>21948</v>
      </c>
      <c r="U25" s="161">
        <v>264</v>
      </c>
      <c r="V25" s="161">
        <v>561</v>
      </c>
      <c r="W25" s="161">
        <v>4</v>
      </c>
      <c r="X25" s="161">
        <v>829</v>
      </c>
      <c r="Y25" s="161">
        <v>673</v>
      </c>
      <c r="Z25" s="161">
        <v>103</v>
      </c>
      <c r="AA25" s="161">
        <v>85</v>
      </c>
      <c r="AB25" s="161">
        <v>102</v>
      </c>
      <c r="AC25" s="161">
        <v>426</v>
      </c>
      <c r="AD25" s="161">
        <v>407</v>
      </c>
      <c r="AE25" s="161">
        <v>207</v>
      </c>
      <c r="AF25" s="170">
        <v>165</v>
      </c>
      <c r="AG25" s="171">
        <v>71</v>
      </c>
      <c r="AH25" s="170">
        <v>65</v>
      </c>
      <c r="AI25" s="171">
        <v>3</v>
      </c>
      <c r="AJ25" s="170">
        <v>7</v>
      </c>
      <c r="AK25" s="171">
        <v>6</v>
      </c>
      <c r="AL25" s="170">
        <v>4</v>
      </c>
      <c r="AM25" s="171">
        <v>2</v>
      </c>
      <c r="AN25" s="170">
        <v>2</v>
      </c>
      <c r="AO25" s="171">
        <v>1</v>
      </c>
      <c r="AP25" s="170">
        <v>18</v>
      </c>
      <c r="AQ25" s="171">
        <v>89</v>
      </c>
      <c r="AR25" s="170">
        <v>8</v>
      </c>
      <c r="AS25" s="170">
        <v>30</v>
      </c>
      <c r="AT25" s="170">
        <v>156</v>
      </c>
      <c r="AU25" s="161">
        <v>17</v>
      </c>
      <c r="AV25" s="163"/>
      <c r="AW25" s="161">
        <v>23260</v>
      </c>
      <c r="AX25" s="160"/>
      <c r="AY25" s="164">
        <f t="shared" si="0"/>
        <v>3.6397962767825782</v>
      </c>
      <c r="AZ25" s="164">
        <f t="shared" si="1"/>
        <v>81.182147165259352</v>
      </c>
      <c r="BA25" s="164">
        <f t="shared" si="2"/>
        <v>0.28538812785388123</v>
      </c>
      <c r="BB25" s="164">
        <f t="shared" si="3"/>
        <v>79.030558482613273</v>
      </c>
      <c r="BC25" s="164">
        <f t="shared" si="4"/>
        <v>2.1712907117008444</v>
      </c>
      <c r="BD25" s="165"/>
    </row>
    <row r="26" spans="1:56" ht="45" customHeight="1" x14ac:dyDescent="0.3">
      <c r="B26" s="97" t="s">
        <v>154</v>
      </c>
      <c r="C26" s="104"/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4"/>
      <c r="AY26" s="175"/>
      <c r="AZ26" s="175"/>
      <c r="BA26" s="175"/>
      <c r="BB26" s="175"/>
      <c r="BC26" s="175"/>
      <c r="BD26" s="175"/>
    </row>
    <row r="27" spans="1:56" ht="24.95" customHeight="1" x14ac:dyDescent="0.2">
      <c r="B27" s="103" t="s">
        <v>155</v>
      </c>
      <c r="C27" s="102"/>
      <c r="D27" s="102"/>
      <c r="E27" s="102"/>
      <c r="F27" s="176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77"/>
      <c r="AY27" s="178"/>
      <c r="AZ27" s="179"/>
      <c r="BA27" s="178"/>
      <c r="BB27" s="178"/>
      <c r="BC27" s="178"/>
      <c r="BD27" s="178">
        <f>BD2</f>
        <v>0</v>
      </c>
    </row>
    <row r="28" spans="1:56" ht="24.95" customHeight="1" x14ac:dyDescent="0.15">
      <c r="B28" s="110" t="s">
        <v>119</v>
      </c>
      <c r="C28" s="111" t="s">
        <v>4</v>
      </c>
      <c r="D28" s="112" t="s">
        <v>5</v>
      </c>
      <c r="E28" s="113" t="s">
        <v>6</v>
      </c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  <c r="R28" s="116" t="s">
        <v>7</v>
      </c>
      <c r="S28" s="117"/>
      <c r="T28" s="116" t="s">
        <v>156</v>
      </c>
      <c r="U28" s="118"/>
      <c r="V28" s="118"/>
      <c r="W28" s="117"/>
      <c r="X28" s="112" t="s">
        <v>9</v>
      </c>
      <c r="Y28" s="112" t="s">
        <v>10</v>
      </c>
      <c r="Z28" s="113" t="s">
        <v>11</v>
      </c>
      <c r="AA28" s="114"/>
      <c r="AB28" s="114"/>
      <c r="AC28" s="114"/>
      <c r="AD28" s="115"/>
      <c r="AE28" s="113" t="s">
        <v>12</v>
      </c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5"/>
      <c r="AT28" s="112" t="s">
        <v>120</v>
      </c>
      <c r="AU28" s="112" t="s">
        <v>121</v>
      </c>
      <c r="AV28" s="112" t="s">
        <v>15</v>
      </c>
      <c r="AW28" s="112" t="s">
        <v>122</v>
      </c>
      <c r="AX28" s="112" t="s">
        <v>123</v>
      </c>
      <c r="AY28" s="180" t="s">
        <v>157</v>
      </c>
      <c r="AZ28" s="180" t="s">
        <v>158</v>
      </c>
      <c r="BA28" s="180" t="s">
        <v>126</v>
      </c>
      <c r="BB28" s="180" t="s">
        <v>159</v>
      </c>
      <c r="BC28" s="180" t="s">
        <v>128</v>
      </c>
      <c r="BD28" s="165"/>
    </row>
    <row r="29" spans="1:56" ht="24.95" customHeight="1" x14ac:dyDescent="0.15">
      <c r="A29" s="121"/>
      <c r="B29" s="122"/>
      <c r="C29" s="123"/>
      <c r="D29" s="124"/>
      <c r="E29" s="111" t="s">
        <v>22</v>
      </c>
      <c r="F29" s="125" t="s">
        <v>23</v>
      </c>
      <c r="G29" s="113" t="s">
        <v>24</v>
      </c>
      <c r="H29" s="114"/>
      <c r="I29" s="114"/>
      <c r="J29" s="114"/>
      <c r="K29" s="114"/>
      <c r="L29" s="115"/>
      <c r="M29" s="126" t="s">
        <v>25</v>
      </c>
      <c r="N29" s="126"/>
      <c r="O29" s="126"/>
      <c r="P29" s="119" t="s">
        <v>26</v>
      </c>
      <c r="Q29" s="119"/>
      <c r="R29" s="127"/>
      <c r="S29" s="128"/>
      <c r="T29" s="127"/>
      <c r="U29" s="129"/>
      <c r="V29" s="129"/>
      <c r="W29" s="128"/>
      <c r="X29" s="124"/>
      <c r="Y29" s="124"/>
      <c r="Z29" s="130" t="s">
        <v>27</v>
      </c>
      <c r="AA29" s="117"/>
      <c r="AB29" s="112" t="s">
        <v>28</v>
      </c>
      <c r="AC29" s="112" t="s">
        <v>29</v>
      </c>
      <c r="AD29" s="112" t="s">
        <v>30</v>
      </c>
      <c r="AE29" s="112" t="s">
        <v>31</v>
      </c>
      <c r="AF29" s="113" t="s">
        <v>129</v>
      </c>
      <c r="AG29" s="114"/>
      <c r="AH29" s="114"/>
      <c r="AI29" s="114"/>
      <c r="AJ29" s="114"/>
      <c r="AK29" s="115"/>
      <c r="AL29" s="131" t="s">
        <v>130</v>
      </c>
      <c r="AM29" s="132"/>
      <c r="AN29" s="133"/>
      <c r="AO29" s="134" t="s">
        <v>34</v>
      </c>
      <c r="AP29" s="111" t="s">
        <v>35</v>
      </c>
      <c r="AQ29" s="111" t="s">
        <v>36</v>
      </c>
      <c r="AR29" s="135" t="s">
        <v>37</v>
      </c>
      <c r="AS29" s="135" t="s">
        <v>131</v>
      </c>
      <c r="AT29" s="136"/>
      <c r="AU29" s="124"/>
      <c r="AV29" s="124"/>
      <c r="AW29" s="124"/>
      <c r="AX29" s="124"/>
      <c r="AY29" s="181"/>
      <c r="AZ29" s="181"/>
      <c r="BA29" s="181"/>
      <c r="BB29" s="181"/>
      <c r="BC29" s="181"/>
      <c r="BD29" s="165"/>
    </row>
    <row r="30" spans="1:56" ht="24.95" customHeight="1" x14ac:dyDescent="0.15">
      <c r="A30" s="121"/>
      <c r="B30" s="122"/>
      <c r="C30" s="123"/>
      <c r="D30" s="124"/>
      <c r="E30" s="123"/>
      <c r="F30" s="137"/>
      <c r="G30" s="138" t="s">
        <v>41</v>
      </c>
      <c r="H30" s="139" t="s">
        <v>160</v>
      </c>
      <c r="I30" s="139" t="s">
        <v>43</v>
      </c>
      <c r="J30" s="138" t="s">
        <v>44</v>
      </c>
      <c r="K30" s="138" t="s">
        <v>161</v>
      </c>
      <c r="L30" s="138" t="s">
        <v>46</v>
      </c>
      <c r="M30" s="138" t="s">
        <v>47</v>
      </c>
      <c r="N30" s="138" t="s">
        <v>48</v>
      </c>
      <c r="O30" s="138" t="s">
        <v>49</v>
      </c>
      <c r="P30" s="138" t="s">
        <v>50</v>
      </c>
      <c r="Q30" s="139" t="s">
        <v>51</v>
      </c>
      <c r="R30" s="139" t="s">
        <v>52</v>
      </c>
      <c r="S30" s="139" t="s">
        <v>53</v>
      </c>
      <c r="T30" s="139" t="s">
        <v>54</v>
      </c>
      <c r="U30" s="139" t="s">
        <v>55</v>
      </c>
      <c r="V30" s="139" t="s">
        <v>56</v>
      </c>
      <c r="W30" s="139" t="s">
        <v>51</v>
      </c>
      <c r="X30" s="124"/>
      <c r="Y30" s="124"/>
      <c r="Z30" s="127"/>
      <c r="AA30" s="128"/>
      <c r="AB30" s="124"/>
      <c r="AC30" s="124"/>
      <c r="AD30" s="124"/>
      <c r="AE30" s="124"/>
      <c r="AF30" s="140" t="s">
        <v>162</v>
      </c>
      <c r="AG30" s="113" t="s">
        <v>163</v>
      </c>
      <c r="AH30" s="114"/>
      <c r="AI30" s="115"/>
      <c r="AJ30" s="141" t="s">
        <v>164</v>
      </c>
      <c r="AK30" s="142"/>
      <c r="AL30" s="112" t="s">
        <v>60</v>
      </c>
      <c r="AM30" s="113" t="s">
        <v>137</v>
      </c>
      <c r="AN30" s="115"/>
      <c r="AO30" s="143"/>
      <c r="AP30" s="123"/>
      <c r="AQ30" s="123"/>
      <c r="AR30" s="144"/>
      <c r="AS30" s="145"/>
      <c r="AT30" s="136"/>
      <c r="AU30" s="124"/>
      <c r="AV30" s="124"/>
      <c r="AW30" s="124"/>
      <c r="AX30" s="124"/>
      <c r="AY30" s="181"/>
      <c r="AZ30" s="181"/>
      <c r="BA30" s="181"/>
      <c r="BB30" s="181"/>
      <c r="BC30" s="181"/>
      <c r="BD30" s="165"/>
    </row>
    <row r="31" spans="1:56" ht="24.95" customHeight="1" x14ac:dyDescent="0.15">
      <c r="A31" s="121"/>
      <c r="B31" s="122"/>
      <c r="C31" s="123"/>
      <c r="D31" s="124"/>
      <c r="E31" s="123"/>
      <c r="F31" s="137"/>
      <c r="G31" s="146"/>
      <c r="H31" s="147"/>
      <c r="I31" s="147"/>
      <c r="J31" s="146"/>
      <c r="K31" s="146"/>
      <c r="L31" s="146"/>
      <c r="M31" s="146"/>
      <c r="N31" s="146"/>
      <c r="O31" s="146"/>
      <c r="P31" s="146"/>
      <c r="Q31" s="147"/>
      <c r="R31" s="147"/>
      <c r="S31" s="147"/>
      <c r="T31" s="147"/>
      <c r="U31" s="147"/>
      <c r="V31" s="147"/>
      <c r="W31" s="147"/>
      <c r="X31" s="124"/>
      <c r="Y31" s="124"/>
      <c r="Z31" s="125" t="s">
        <v>62</v>
      </c>
      <c r="AA31" s="125" t="s">
        <v>63</v>
      </c>
      <c r="AB31" s="124"/>
      <c r="AC31" s="124"/>
      <c r="AD31" s="124"/>
      <c r="AE31" s="124"/>
      <c r="AF31" s="112" t="s">
        <v>64</v>
      </c>
      <c r="AG31" s="112" t="s">
        <v>65</v>
      </c>
      <c r="AH31" s="112" t="s">
        <v>165</v>
      </c>
      <c r="AI31" s="111" t="s">
        <v>67</v>
      </c>
      <c r="AJ31" s="112" t="s">
        <v>68</v>
      </c>
      <c r="AK31" s="112" t="s">
        <v>69</v>
      </c>
      <c r="AL31" s="124"/>
      <c r="AM31" s="112" t="s">
        <v>68</v>
      </c>
      <c r="AN31" s="112" t="s">
        <v>69</v>
      </c>
      <c r="AO31" s="143"/>
      <c r="AP31" s="123"/>
      <c r="AQ31" s="123"/>
      <c r="AR31" s="144"/>
      <c r="AS31" s="145"/>
      <c r="AT31" s="136"/>
      <c r="AU31" s="124"/>
      <c r="AV31" s="124"/>
      <c r="AW31" s="124"/>
      <c r="AX31" s="124"/>
      <c r="AY31" s="181"/>
      <c r="AZ31" s="181"/>
      <c r="BA31" s="181"/>
      <c r="BB31" s="181"/>
      <c r="BC31" s="181"/>
      <c r="BD31" s="165"/>
    </row>
    <row r="32" spans="1:56" ht="24.95" customHeight="1" x14ac:dyDescent="0.15">
      <c r="A32" s="121"/>
      <c r="B32" s="122"/>
      <c r="C32" s="123"/>
      <c r="D32" s="124"/>
      <c r="E32" s="123"/>
      <c r="F32" s="137"/>
      <c r="G32" s="146"/>
      <c r="H32" s="147"/>
      <c r="I32" s="147"/>
      <c r="J32" s="146"/>
      <c r="K32" s="146"/>
      <c r="L32" s="146"/>
      <c r="M32" s="146"/>
      <c r="N32" s="146"/>
      <c r="O32" s="146"/>
      <c r="P32" s="146"/>
      <c r="Q32" s="147"/>
      <c r="R32" s="147"/>
      <c r="S32" s="147"/>
      <c r="T32" s="147"/>
      <c r="U32" s="147"/>
      <c r="V32" s="147"/>
      <c r="W32" s="147"/>
      <c r="X32" s="124"/>
      <c r="Y32" s="124"/>
      <c r="Z32" s="137"/>
      <c r="AA32" s="137"/>
      <c r="AB32" s="124"/>
      <c r="AC32" s="124"/>
      <c r="AD32" s="124"/>
      <c r="AE32" s="124"/>
      <c r="AF32" s="124"/>
      <c r="AG32" s="124"/>
      <c r="AH32" s="124"/>
      <c r="AI32" s="123"/>
      <c r="AJ32" s="124"/>
      <c r="AK32" s="124"/>
      <c r="AL32" s="124"/>
      <c r="AM32" s="124"/>
      <c r="AN32" s="124"/>
      <c r="AO32" s="143"/>
      <c r="AP32" s="123"/>
      <c r="AQ32" s="123"/>
      <c r="AR32" s="144"/>
      <c r="AS32" s="145"/>
      <c r="AT32" s="136"/>
      <c r="AU32" s="124"/>
      <c r="AV32" s="124"/>
      <c r="AW32" s="124"/>
      <c r="AX32" s="124"/>
      <c r="AY32" s="181"/>
      <c r="AZ32" s="181"/>
      <c r="BA32" s="181"/>
      <c r="BB32" s="181"/>
      <c r="BC32" s="181"/>
      <c r="BD32" s="165"/>
    </row>
    <row r="33" spans="1:56" ht="24.95" customHeight="1" x14ac:dyDescent="0.15">
      <c r="A33" s="121"/>
      <c r="B33" s="122"/>
      <c r="C33" s="123"/>
      <c r="D33" s="124"/>
      <c r="E33" s="123"/>
      <c r="F33" s="137"/>
      <c r="G33" s="146"/>
      <c r="H33" s="147"/>
      <c r="I33" s="147"/>
      <c r="J33" s="146"/>
      <c r="K33" s="146"/>
      <c r="L33" s="146"/>
      <c r="M33" s="146"/>
      <c r="N33" s="146"/>
      <c r="O33" s="146"/>
      <c r="P33" s="146"/>
      <c r="Q33" s="147"/>
      <c r="R33" s="147"/>
      <c r="S33" s="147"/>
      <c r="T33" s="147"/>
      <c r="U33" s="147"/>
      <c r="V33" s="147"/>
      <c r="W33" s="147"/>
      <c r="X33" s="124"/>
      <c r="Y33" s="124"/>
      <c r="Z33" s="137"/>
      <c r="AA33" s="137"/>
      <c r="AB33" s="124"/>
      <c r="AC33" s="124"/>
      <c r="AD33" s="124"/>
      <c r="AE33" s="124"/>
      <c r="AF33" s="124"/>
      <c r="AG33" s="124"/>
      <c r="AH33" s="124"/>
      <c r="AI33" s="123"/>
      <c r="AJ33" s="124"/>
      <c r="AK33" s="124"/>
      <c r="AL33" s="124"/>
      <c r="AM33" s="124"/>
      <c r="AN33" s="124"/>
      <c r="AO33" s="143"/>
      <c r="AP33" s="123"/>
      <c r="AQ33" s="123"/>
      <c r="AR33" s="144"/>
      <c r="AS33" s="145"/>
      <c r="AT33" s="148"/>
      <c r="AU33" s="124"/>
      <c r="AV33" s="124"/>
      <c r="AW33" s="124"/>
      <c r="AX33" s="124"/>
      <c r="AY33" s="181"/>
      <c r="AZ33" s="181"/>
      <c r="BA33" s="181"/>
      <c r="BB33" s="181"/>
      <c r="BC33" s="181"/>
      <c r="BD33" s="165"/>
    </row>
    <row r="34" spans="1:56" ht="100.5" customHeight="1" x14ac:dyDescent="0.15">
      <c r="A34" s="121"/>
      <c r="B34" s="149"/>
      <c r="C34" s="150"/>
      <c r="D34" s="151"/>
      <c r="E34" s="150"/>
      <c r="F34" s="152"/>
      <c r="G34" s="153"/>
      <c r="H34" s="154"/>
      <c r="I34" s="154"/>
      <c r="J34" s="153"/>
      <c r="K34" s="153"/>
      <c r="L34" s="153"/>
      <c r="M34" s="153"/>
      <c r="N34" s="153"/>
      <c r="O34" s="153"/>
      <c r="P34" s="153"/>
      <c r="Q34" s="154"/>
      <c r="R34" s="154"/>
      <c r="S34" s="154"/>
      <c r="T34" s="154"/>
      <c r="U34" s="154"/>
      <c r="V34" s="154"/>
      <c r="W34" s="154"/>
      <c r="X34" s="151"/>
      <c r="Y34" s="151"/>
      <c r="Z34" s="152"/>
      <c r="AA34" s="152"/>
      <c r="AB34" s="151"/>
      <c r="AC34" s="151"/>
      <c r="AD34" s="151"/>
      <c r="AE34" s="151"/>
      <c r="AF34" s="151"/>
      <c r="AG34" s="151"/>
      <c r="AH34" s="151"/>
      <c r="AI34" s="150"/>
      <c r="AJ34" s="151"/>
      <c r="AK34" s="151"/>
      <c r="AL34" s="151"/>
      <c r="AM34" s="151"/>
      <c r="AN34" s="151"/>
      <c r="AO34" s="155"/>
      <c r="AP34" s="150"/>
      <c r="AQ34" s="150"/>
      <c r="AR34" s="156"/>
      <c r="AS34" s="157"/>
      <c r="AT34" s="158"/>
      <c r="AU34" s="151"/>
      <c r="AV34" s="151"/>
      <c r="AW34" s="151"/>
      <c r="AX34" s="151"/>
      <c r="AY34" s="182"/>
      <c r="AZ34" s="182"/>
      <c r="BA34" s="182"/>
      <c r="BB34" s="182"/>
      <c r="BC34" s="182"/>
      <c r="BD34" s="165"/>
    </row>
    <row r="35" spans="1:56" ht="24" customHeight="1" x14ac:dyDescent="0.2">
      <c r="B35" s="159" t="s">
        <v>166</v>
      </c>
      <c r="C35" s="160"/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0</v>
      </c>
      <c r="AD35" s="161">
        <v>0</v>
      </c>
      <c r="AE35" s="161">
        <v>0</v>
      </c>
      <c r="AF35" s="162">
        <v>0</v>
      </c>
      <c r="AG35" s="162">
        <v>0</v>
      </c>
      <c r="AH35" s="162">
        <v>0</v>
      </c>
      <c r="AI35" s="162">
        <v>0</v>
      </c>
      <c r="AJ35" s="162">
        <v>0</v>
      </c>
      <c r="AK35" s="162">
        <v>0</v>
      </c>
      <c r="AL35" s="162">
        <v>0</v>
      </c>
      <c r="AM35" s="162">
        <v>0</v>
      </c>
      <c r="AN35" s="162">
        <v>0</v>
      </c>
      <c r="AO35" s="162">
        <v>0</v>
      </c>
      <c r="AP35" s="162">
        <v>0</v>
      </c>
      <c r="AQ35" s="162">
        <v>0</v>
      </c>
      <c r="AR35" s="162">
        <v>0</v>
      </c>
      <c r="AS35" s="162">
        <v>0</v>
      </c>
      <c r="AT35" s="162">
        <v>0</v>
      </c>
      <c r="AU35" s="161">
        <v>0</v>
      </c>
      <c r="AV35" s="183"/>
      <c r="AW35" s="161">
        <v>0</v>
      </c>
      <c r="AX35" s="161">
        <v>0</v>
      </c>
      <c r="AY35" s="184">
        <v>0</v>
      </c>
      <c r="AZ35" s="184">
        <v>0</v>
      </c>
      <c r="BA35" s="184">
        <v>0</v>
      </c>
      <c r="BB35" s="184">
        <v>0</v>
      </c>
      <c r="BC35" s="184">
        <v>0</v>
      </c>
      <c r="BD35" s="165"/>
    </row>
    <row r="36" spans="1:56" ht="17.25" customHeight="1" x14ac:dyDescent="0.2">
      <c r="B36" s="102"/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84"/>
      <c r="AZ36" s="184"/>
      <c r="BA36" s="184"/>
      <c r="BB36" s="184"/>
      <c r="BC36" s="184"/>
      <c r="BD36" s="165"/>
    </row>
    <row r="37" spans="1:56" ht="24" customHeight="1" x14ac:dyDescent="0.2">
      <c r="B37" s="159" t="s">
        <v>140</v>
      </c>
      <c r="C37" s="160"/>
      <c r="D37" s="161">
        <v>436</v>
      </c>
      <c r="E37" s="161">
        <v>436</v>
      </c>
      <c r="F37" s="161">
        <v>0</v>
      </c>
      <c r="G37" s="161">
        <v>395</v>
      </c>
      <c r="H37" s="161">
        <v>18</v>
      </c>
      <c r="I37" s="161">
        <v>0</v>
      </c>
      <c r="J37" s="161">
        <v>21</v>
      </c>
      <c r="K37" s="161">
        <v>2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0</v>
      </c>
      <c r="R37" s="161">
        <v>0</v>
      </c>
      <c r="S37" s="161">
        <v>0</v>
      </c>
      <c r="T37" s="161">
        <v>395</v>
      </c>
      <c r="U37" s="161">
        <v>18</v>
      </c>
      <c r="V37" s="161">
        <v>23</v>
      </c>
      <c r="W37" s="161">
        <v>0</v>
      </c>
      <c r="X37" s="161">
        <v>41</v>
      </c>
      <c r="Y37" s="161">
        <v>33</v>
      </c>
      <c r="Z37" s="161">
        <v>4</v>
      </c>
      <c r="AA37" s="161">
        <v>6</v>
      </c>
      <c r="AB37" s="161">
        <v>3</v>
      </c>
      <c r="AC37" s="161">
        <v>24</v>
      </c>
      <c r="AD37" s="161">
        <v>20</v>
      </c>
      <c r="AE37" s="161">
        <v>12</v>
      </c>
      <c r="AF37" s="168">
        <v>11</v>
      </c>
      <c r="AG37" s="168">
        <v>2</v>
      </c>
      <c r="AH37" s="168">
        <v>0</v>
      </c>
      <c r="AI37" s="168">
        <v>1</v>
      </c>
      <c r="AJ37" s="168">
        <v>0</v>
      </c>
      <c r="AK37" s="168">
        <v>0</v>
      </c>
      <c r="AL37" s="168">
        <v>0</v>
      </c>
      <c r="AM37" s="168">
        <v>0</v>
      </c>
      <c r="AN37" s="168">
        <v>0</v>
      </c>
      <c r="AO37" s="168">
        <v>0</v>
      </c>
      <c r="AP37" s="168">
        <v>0</v>
      </c>
      <c r="AQ37" s="168">
        <v>5</v>
      </c>
      <c r="AR37" s="168">
        <v>0</v>
      </c>
      <c r="AS37" s="168">
        <v>2</v>
      </c>
      <c r="AT37" s="168">
        <v>8</v>
      </c>
      <c r="AU37" s="161">
        <v>0</v>
      </c>
      <c r="AV37" s="163"/>
      <c r="AW37" s="161">
        <v>586</v>
      </c>
      <c r="AX37" s="161">
        <v>102</v>
      </c>
      <c r="AY37" s="184">
        <f t="shared" ref="AY37:AY50" si="5">X37/D37%</f>
        <v>9.4036697247706407</v>
      </c>
      <c r="AZ37" s="184">
        <f t="shared" ref="AZ37:AZ50" si="6">Y37/X37%</f>
        <v>80.487804878048792</v>
      </c>
      <c r="BA37" s="184">
        <f t="shared" ref="BA37:BA50" si="7">AH37/D37*100</f>
        <v>0</v>
      </c>
      <c r="BB37" s="184">
        <f>AP37/D37*100000</f>
        <v>0</v>
      </c>
      <c r="BC37" s="184">
        <f>AP37/X37%</f>
        <v>0</v>
      </c>
      <c r="BD37" s="165"/>
    </row>
    <row r="38" spans="1:56" ht="24" customHeight="1" x14ac:dyDescent="0.2">
      <c r="B38" s="159" t="s">
        <v>167</v>
      </c>
      <c r="C38" s="160"/>
      <c r="D38" s="161">
        <v>1036</v>
      </c>
      <c r="E38" s="161">
        <v>1036</v>
      </c>
      <c r="F38" s="161">
        <v>0</v>
      </c>
      <c r="G38" s="161">
        <v>983</v>
      </c>
      <c r="H38" s="161">
        <v>16</v>
      </c>
      <c r="I38" s="161">
        <v>5</v>
      </c>
      <c r="J38" s="161">
        <v>27</v>
      </c>
      <c r="K38" s="161">
        <v>5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0</v>
      </c>
      <c r="R38" s="161">
        <v>0</v>
      </c>
      <c r="S38" s="161">
        <v>0</v>
      </c>
      <c r="T38" s="161">
        <v>983</v>
      </c>
      <c r="U38" s="161">
        <v>16</v>
      </c>
      <c r="V38" s="161">
        <v>37</v>
      </c>
      <c r="W38" s="161">
        <v>0</v>
      </c>
      <c r="X38" s="161">
        <v>53</v>
      </c>
      <c r="Y38" s="161">
        <v>45</v>
      </c>
      <c r="Z38" s="161">
        <v>7</v>
      </c>
      <c r="AA38" s="161">
        <v>5</v>
      </c>
      <c r="AB38" s="161">
        <v>5</v>
      </c>
      <c r="AC38" s="161">
        <v>26</v>
      </c>
      <c r="AD38" s="161">
        <v>23</v>
      </c>
      <c r="AE38" s="161">
        <v>15</v>
      </c>
      <c r="AF38" s="168">
        <v>11</v>
      </c>
      <c r="AG38" s="168">
        <v>7</v>
      </c>
      <c r="AH38" s="168">
        <v>0</v>
      </c>
      <c r="AI38" s="168">
        <v>0</v>
      </c>
      <c r="AJ38" s="168">
        <v>1</v>
      </c>
      <c r="AK38" s="168">
        <v>0</v>
      </c>
      <c r="AL38" s="168">
        <v>0</v>
      </c>
      <c r="AM38" s="168">
        <v>0</v>
      </c>
      <c r="AN38" s="168">
        <v>0</v>
      </c>
      <c r="AO38" s="168">
        <v>0</v>
      </c>
      <c r="AP38" s="168">
        <v>1</v>
      </c>
      <c r="AQ38" s="168">
        <v>9</v>
      </c>
      <c r="AR38" s="168">
        <v>0</v>
      </c>
      <c r="AS38" s="168">
        <v>1</v>
      </c>
      <c r="AT38" s="168">
        <v>8</v>
      </c>
      <c r="AU38" s="161">
        <v>1</v>
      </c>
      <c r="AV38" s="163"/>
      <c r="AW38" s="161">
        <v>1119</v>
      </c>
      <c r="AX38" s="161">
        <v>220</v>
      </c>
      <c r="AY38" s="184">
        <f t="shared" si="5"/>
        <v>5.115830115830116</v>
      </c>
      <c r="AZ38" s="184">
        <f t="shared" si="6"/>
        <v>84.905660377358487</v>
      </c>
      <c r="BA38" s="184">
        <f t="shared" si="7"/>
        <v>0</v>
      </c>
      <c r="BB38" s="184">
        <f t="shared" ref="BB38:BB50" si="8">AP38/D38*100000</f>
        <v>96.525096525096529</v>
      </c>
      <c r="BC38" s="184">
        <f t="shared" ref="BC38:BC50" si="9">AP38/X38%</f>
        <v>1.8867924528301885</v>
      </c>
      <c r="BD38" s="165"/>
    </row>
    <row r="39" spans="1:56" ht="24" customHeight="1" x14ac:dyDescent="0.2">
      <c r="B39" s="159" t="s">
        <v>168</v>
      </c>
      <c r="C39" s="160"/>
      <c r="D39" s="161">
        <v>2527</v>
      </c>
      <c r="E39" s="161">
        <v>2527</v>
      </c>
      <c r="F39" s="161">
        <v>0</v>
      </c>
      <c r="G39" s="161">
        <v>2436</v>
      </c>
      <c r="H39" s="161">
        <v>31</v>
      </c>
      <c r="I39" s="161">
        <v>10</v>
      </c>
      <c r="J39" s="161">
        <v>33</v>
      </c>
      <c r="K39" s="161">
        <v>15</v>
      </c>
      <c r="L39" s="161">
        <v>0</v>
      </c>
      <c r="M39" s="161">
        <v>2</v>
      </c>
      <c r="N39" s="161">
        <v>0</v>
      </c>
      <c r="O39" s="161">
        <v>0</v>
      </c>
      <c r="P39" s="161">
        <v>0</v>
      </c>
      <c r="Q39" s="161">
        <v>0</v>
      </c>
      <c r="R39" s="161">
        <v>0</v>
      </c>
      <c r="S39" s="161">
        <v>0</v>
      </c>
      <c r="T39" s="161">
        <v>2436</v>
      </c>
      <c r="U39" s="161">
        <v>31</v>
      </c>
      <c r="V39" s="161">
        <v>60</v>
      </c>
      <c r="W39" s="161">
        <v>0</v>
      </c>
      <c r="X39" s="161">
        <v>91</v>
      </c>
      <c r="Y39" s="161">
        <v>75</v>
      </c>
      <c r="Z39" s="161">
        <v>9</v>
      </c>
      <c r="AA39" s="161">
        <v>10</v>
      </c>
      <c r="AB39" s="161">
        <v>13</v>
      </c>
      <c r="AC39" s="161">
        <v>49</v>
      </c>
      <c r="AD39" s="161">
        <v>47</v>
      </c>
      <c r="AE39" s="161">
        <v>31</v>
      </c>
      <c r="AF39" s="168">
        <v>15</v>
      </c>
      <c r="AG39" s="168">
        <v>7</v>
      </c>
      <c r="AH39" s="168">
        <v>9</v>
      </c>
      <c r="AI39" s="168">
        <v>1</v>
      </c>
      <c r="AJ39" s="168">
        <v>1</v>
      </c>
      <c r="AK39" s="168">
        <v>0</v>
      </c>
      <c r="AL39" s="168">
        <v>0</v>
      </c>
      <c r="AM39" s="168">
        <v>0</v>
      </c>
      <c r="AN39" s="168">
        <v>0</v>
      </c>
      <c r="AO39" s="168">
        <v>0</v>
      </c>
      <c r="AP39" s="168">
        <v>1</v>
      </c>
      <c r="AQ39" s="168">
        <v>8</v>
      </c>
      <c r="AR39" s="168">
        <v>0</v>
      </c>
      <c r="AS39" s="168">
        <v>2</v>
      </c>
      <c r="AT39" s="168">
        <v>16</v>
      </c>
      <c r="AU39" s="161">
        <v>0</v>
      </c>
      <c r="AV39" s="163"/>
      <c r="AW39" s="161">
        <v>2592</v>
      </c>
      <c r="AX39" s="161">
        <v>417</v>
      </c>
      <c r="AY39" s="184">
        <f t="shared" si="5"/>
        <v>3.6011080332409975</v>
      </c>
      <c r="AZ39" s="184">
        <f t="shared" si="6"/>
        <v>82.417582417582409</v>
      </c>
      <c r="BA39" s="184">
        <f t="shared" si="7"/>
        <v>0.35615354174910963</v>
      </c>
      <c r="BB39" s="184">
        <f t="shared" si="8"/>
        <v>39.572615749901068</v>
      </c>
      <c r="BC39" s="184">
        <f t="shared" si="9"/>
        <v>1.0989010989010988</v>
      </c>
      <c r="BD39" s="165"/>
    </row>
    <row r="40" spans="1:56" ht="24" customHeight="1" x14ac:dyDescent="0.2">
      <c r="B40" s="159" t="s">
        <v>143</v>
      </c>
      <c r="C40" s="160"/>
      <c r="D40" s="161">
        <v>3065</v>
      </c>
      <c r="E40" s="161">
        <v>3065</v>
      </c>
      <c r="F40" s="161">
        <v>0</v>
      </c>
      <c r="G40" s="161">
        <v>2975</v>
      </c>
      <c r="H40" s="161">
        <v>23</v>
      </c>
      <c r="I40" s="161">
        <v>8</v>
      </c>
      <c r="J40" s="161">
        <v>50</v>
      </c>
      <c r="K40" s="161">
        <v>8</v>
      </c>
      <c r="L40" s="161">
        <v>1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2975</v>
      </c>
      <c r="U40" s="161">
        <v>23</v>
      </c>
      <c r="V40" s="161">
        <v>67</v>
      </c>
      <c r="W40" s="161">
        <v>0</v>
      </c>
      <c r="X40" s="161">
        <v>90</v>
      </c>
      <c r="Y40" s="161">
        <v>84</v>
      </c>
      <c r="Z40" s="161">
        <v>16</v>
      </c>
      <c r="AA40" s="161">
        <v>10</v>
      </c>
      <c r="AB40" s="161">
        <v>15</v>
      </c>
      <c r="AC40" s="161">
        <v>57</v>
      </c>
      <c r="AD40" s="161">
        <v>52</v>
      </c>
      <c r="AE40" s="161">
        <v>26</v>
      </c>
      <c r="AF40" s="168">
        <v>27</v>
      </c>
      <c r="AG40" s="168">
        <v>8</v>
      </c>
      <c r="AH40" s="168">
        <v>4</v>
      </c>
      <c r="AI40" s="168">
        <v>0</v>
      </c>
      <c r="AJ40" s="168">
        <v>0</v>
      </c>
      <c r="AK40" s="168">
        <v>0</v>
      </c>
      <c r="AL40" s="168">
        <v>1</v>
      </c>
      <c r="AM40" s="168">
        <v>0</v>
      </c>
      <c r="AN40" s="168">
        <v>0</v>
      </c>
      <c r="AO40" s="168">
        <v>0</v>
      </c>
      <c r="AP40" s="168">
        <v>0</v>
      </c>
      <c r="AQ40" s="168">
        <v>14</v>
      </c>
      <c r="AR40" s="168">
        <v>0</v>
      </c>
      <c r="AS40" s="168">
        <v>3</v>
      </c>
      <c r="AT40" s="168">
        <v>6</v>
      </c>
      <c r="AU40" s="161">
        <v>0</v>
      </c>
      <c r="AV40" s="163"/>
      <c r="AW40" s="161">
        <v>3119</v>
      </c>
      <c r="AX40" s="161">
        <v>695</v>
      </c>
      <c r="AY40" s="184">
        <f t="shared" si="5"/>
        <v>2.9363784665579122</v>
      </c>
      <c r="AZ40" s="184">
        <f t="shared" si="6"/>
        <v>93.333333333333329</v>
      </c>
      <c r="BA40" s="184">
        <f t="shared" si="7"/>
        <v>0.13050570962479607</v>
      </c>
      <c r="BB40" s="184">
        <f t="shared" si="8"/>
        <v>0</v>
      </c>
      <c r="BC40" s="184">
        <f t="shared" si="9"/>
        <v>0</v>
      </c>
      <c r="BD40" s="165"/>
    </row>
    <row r="41" spans="1:56" ht="24" customHeight="1" x14ac:dyDescent="0.2">
      <c r="B41" s="159" t="s">
        <v>144</v>
      </c>
      <c r="C41" s="160"/>
      <c r="D41" s="161">
        <v>4351</v>
      </c>
      <c r="E41" s="161">
        <v>4351</v>
      </c>
      <c r="F41" s="161">
        <v>0</v>
      </c>
      <c r="G41" s="161">
        <v>4247</v>
      </c>
      <c r="H41" s="161">
        <v>37</v>
      </c>
      <c r="I41" s="161">
        <v>6</v>
      </c>
      <c r="J41" s="161">
        <v>40</v>
      </c>
      <c r="K41" s="161">
        <v>15</v>
      </c>
      <c r="L41" s="161">
        <v>1</v>
      </c>
      <c r="M41" s="161">
        <v>3</v>
      </c>
      <c r="N41" s="161">
        <v>1</v>
      </c>
      <c r="O41" s="161">
        <v>1</v>
      </c>
      <c r="P41" s="161">
        <v>0</v>
      </c>
      <c r="Q41" s="161">
        <v>0</v>
      </c>
      <c r="R41" s="161">
        <v>0</v>
      </c>
      <c r="S41" s="161">
        <v>0</v>
      </c>
      <c r="T41" s="161">
        <v>4247</v>
      </c>
      <c r="U41" s="161">
        <v>37</v>
      </c>
      <c r="V41" s="161">
        <v>67</v>
      </c>
      <c r="W41" s="161">
        <v>0</v>
      </c>
      <c r="X41" s="161">
        <v>104</v>
      </c>
      <c r="Y41" s="161">
        <v>80</v>
      </c>
      <c r="Z41" s="161">
        <v>13</v>
      </c>
      <c r="AA41" s="161">
        <v>12</v>
      </c>
      <c r="AB41" s="161">
        <v>12</v>
      </c>
      <c r="AC41" s="161">
        <v>51</v>
      </c>
      <c r="AD41" s="161">
        <v>49</v>
      </c>
      <c r="AE41" s="161">
        <v>30</v>
      </c>
      <c r="AF41" s="168">
        <v>23</v>
      </c>
      <c r="AG41" s="168">
        <v>8</v>
      </c>
      <c r="AH41" s="168">
        <v>4</v>
      </c>
      <c r="AI41" s="168">
        <v>0</v>
      </c>
      <c r="AJ41" s="168">
        <v>0</v>
      </c>
      <c r="AK41" s="168">
        <v>0</v>
      </c>
      <c r="AL41" s="168">
        <v>1</v>
      </c>
      <c r="AM41" s="168">
        <v>0</v>
      </c>
      <c r="AN41" s="168">
        <v>0</v>
      </c>
      <c r="AO41" s="168">
        <v>0</v>
      </c>
      <c r="AP41" s="168">
        <v>0</v>
      </c>
      <c r="AQ41" s="168">
        <v>13</v>
      </c>
      <c r="AR41" s="168">
        <v>0</v>
      </c>
      <c r="AS41" s="168">
        <v>1</v>
      </c>
      <c r="AT41" s="168">
        <v>24</v>
      </c>
      <c r="AU41" s="161">
        <v>0</v>
      </c>
      <c r="AV41" s="163"/>
      <c r="AW41" s="161">
        <v>4554</v>
      </c>
      <c r="AX41" s="161">
        <v>1031</v>
      </c>
      <c r="AY41" s="184">
        <f t="shared" si="5"/>
        <v>2.3902551137669503</v>
      </c>
      <c r="AZ41" s="184">
        <f t="shared" si="6"/>
        <v>76.92307692307692</v>
      </c>
      <c r="BA41" s="184">
        <f t="shared" si="7"/>
        <v>9.1932888991036535E-2</v>
      </c>
      <c r="BB41" s="184">
        <f t="shared" si="8"/>
        <v>0</v>
      </c>
      <c r="BC41" s="184">
        <f t="shared" si="9"/>
        <v>0</v>
      </c>
      <c r="BD41" s="165"/>
    </row>
    <row r="42" spans="1:56" ht="24" customHeight="1" x14ac:dyDescent="0.2">
      <c r="B42" s="159" t="s">
        <v>145</v>
      </c>
      <c r="C42" s="160"/>
      <c r="D42" s="161">
        <v>3960</v>
      </c>
      <c r="E42" s="161">
        <v>3960</v>
      </c>
      <c r="F42" s="161">
        <v>1</v>
      </c>
      <c r="G42" s="161">
        <v>3875</v>
      </c>
      <c r="H42" s="161">
        <v>33</v>
      </c>
      <c r="I42" s="161">
        <v>8</v>
      </c>
      <c r="J42" s="161">
        <v>34</v>
      </c>
      <c r="K42" s="161">
        <v>7</v>
      </c>
      <c r="L42" s="161">
        <v>0</v>
      </c>
      <c r="M42" s="161">
        <v>2</v>
      </c>
      <c r="N42" s="161">
        <v>0</v>
      </c>
      <c r="O42" s="161">
        <v>0</v>
      </c>
      <c r="P42" s="161">
        <v>0</v>
      </c>
      <c r="Q42" s="161">
        <v>1</v>
      </c>
      <c r="R42" s="161">
        <v>0</v>
      </c>
      <c r="S42" s="161">
        <v>0</v>
      </c>
      <c r="T42" s="161">
        <v>3875</v>
      </c>
      <c r="U42" s="161">
        <v>33</v>
      </c>
      <c r="V42" s="161">
        <v>51</v>
      </c>
      <c r="W42" s="161">
        <v>1</v>
      </c>
      <c r="X42" s="161">
        <v>85</v>
      </c>
      <c r="Y42" s="161">
        <v>74</v>
      </c>
      <c r="Z42" s="161">
        <v>20</v>
      </c>
      <c r="AA42" s="161">
        <v>7</v>
      </c>
      <c r="AB42" s="161">
        <v>12</v>
      </c>
      <c r="AC42" s="161">
        <v>42</v>
      </c>
      <c r="AD42" s="161">
        <v>39</v>
      </c>
      <c r="AE42" s="161">
        <v>27</v>
      </c>
      <c r="AF42" s="168">
        <v>11</v>
      </c>
      <c r="AG42" s="168">
        <v>8</v>
      </c>
      <c r="AH42" s="168">
        <v>5</v>
      </c>
      <c r="AI42" s="168">
        <v>0</v>
      </c>
      <c r="AJ42" s="168">
        <v>0</v>
      </c>
      <c r="AK42" s="168">
        <v>0</v>
      </c>
      <c r="AL42" s="168">
        <v>0</v>
      </c>
      <c r="AM42" s="168">
        <v>0</v>
      </c>
      <c r="AN42" s="168">
        <v>0</v>
      </c>
      <c r="AO42" s="168">
        <v>0</v>
      </c>
      <c r="AP42" s="168">
        <v>0</v>
      </c>
      <c r="AQ42" s="168">
        <v>16</v>
      </c>
      <c r="AR42" s="168">
        <v>1</v>
      </c>
      <c r="AS42" s="168">
        <v>5</v>
      </c>
      <c r="AT42" s="168">
        <v>11</v>
      </c>
      <c r="AU42" s="161">
        <v>3</v>
      </c>
      <c r="AV42" s="163"/>
      <c r="AW42" s="161">
        <v>3878</v>
      </c>
      <c r="AX42" s="161">
        <v>1096</v>
      </c>
      <c r="AY42" s="184">
        <f t="shared" si="5"/>
        <v>2.1464646464646462</v>
      </c>
      <c r="AZ42" s="184">
        <f t="shared" si="6"/>
        <v>87.058823529411768</v>
      </c>
      <c r="BA42" s="184">
        <f t="shared" si="7"/>
        <v>0.12626262626262627</v>
      </c>
      <c r="BB42" s="184">
        <f t="shared" si="8"/>
        <v>0</v>
      </c>
      <c r="BC42" s="184">
        <f t="shared" si="9"/>
        <v>0</v>
      </c>
      <c r="BD42" s="165"/>
    </row>
    <row r="43" spans="1:56" ht="24" customHeight="1" x14ac:dyDescent="0.2">
      <c r="B43" s="159" t="s">
        <v>146</v>
      </c>
      <c r="C43" s="160"/>
      <c r="D43" s="161">
        <v>4456</v>
      </c>
      <c r="E43" s="161">
        <v>4456</v>
      </c>
      <c r="F43" s="161">
        <v>1</v>
      </c>
      <c r="G43" s="161">
        <v>4382</v>
      </c>
      <c r="H43" s="161">
        <v>28</v>
      </c>
      <c r="I43" s="161">
        <v>12</v>
      </c>
      <c r="J43" s="161">
        <v>21</v>
      </c>
      <c r="K43" s="161">
        <v>5</v>
      </c>
      <c r="L43" s="161">
        <v>0</v>
      </c>
      <c r="M43" s="161">
        <v>4</v>
      </c>
      <c r="N43" s="161">
        <v>0</v>
      </c>
      <c r="O43" s="161">
        <v>1</v>
      </c>
      <c r="P43" s="161">
        <v>2</v>
      </c>
      <c r="Q43" s="161">
        <v>1</v>
      </c>
      <c r="R43" s="161">
        <v>0</v>
      </c>
      <c r="S43" s="161">
        <v>0</v>
      </c>
      <c r="T43" s="161">
        <v>4382</v>
      </c>
      <c r="U43" s="161">
        <v>28</v>
      </c>
      <c r="V43" s="161">
        <v>45</v>
      </c>
      <c r="W43" s="161">
        <v>1</v>
      </c>
      <c r="X43" s="161">
        <v>74</v>
      </c>
      <c r="Y43" s="161">
        <v>69</v>
      </c>
      <c r="Z43" s="161">
        <v>15</v>
      </c>
      <c r="AA43" s="161">
        <v>5</v>
      </c>
      <c r="AB43" s="161">
        <v>14</v>
      </c>
      <c r="AC43" s="161">
        <v>29</v>
      </c>
      <c r="AD43" s="161">
        <v>31</v>
      </c>
      <c r="AE43" s="161">
        <v>18</v>
      </c>
      <c r="AF43" s="168">
        <v>22</v>
      </c>
      <c r="AG43" s="168">
        <v>3</v>
      </c>
      <c r="AH43" s="168">
        <v>3</v>
      </c>
      <c r="AI43" s="168">
        <v>0</v>
      </c>
      <c r="AJ43" s="168">
        <v>0</v>
      </c>
      <c r="AK43" s="168">
        <v>0</v>
      </c>
      <c r="AL43" s="168">
        <v>0</v>
      </c>
      <c r="AM43" s="168">
        <v>0</v>
      </c>
      <c r="AN43" s="168">
        <v>0</v>
      </c>
      <c r="AO43" s="168">
        <v>0</v>
      </c>
      <c r="AP43" s="168">
        <v>0</v>
      </c>
      <c r="AQ43" s="168">
        <v>12</v>
      </c>
      <c r="AR43" s="168">
        <v>4</v>
      </c>
      <c r="AS43" s="168">
        <v>7</v>
      </c>
      <c r="AT43" s="168">
        <v>5</v>
      </c>
      <c r="AU43" s="161">
        <v>0</v>
      </c>
      <c r="AV43" s="163"/>
      <c r="AW43" s="161">
        <v>4406</v>
      </c>
      <c r="AX43" s="161">
        <v>1149</v>
      </c>
      <c r="AY43" s="184">
        <f t="shared" si="5"/>
        <v>1.660682226211849</v>
      </c>
      <c r="AZ43" s="184">
        <f t="shared" si="6"/>
        <v>93.243243243243242</v>
      </c>
      <c r="BA43" s="184">
        <f t="shared" si="7"/>
        <v>6.7324955116696589E-2</v>
      </c>
      <c r="BB43" s="184">
        <f t="shared" si="8"/>
        <v>0</v>
      </c>
      <c r="BC43" s="184">
        <f t="shared" si="9"/>
        <v>0</v>
      </c>
      <c r="BD43" s="165"/>
    </row>
    <row r="44" spans="1:56" ht="24" customHeight="1" x14ac:dyDescent="0.2">
      <c r="B44" s="159" t="s">
        <v>147</v>
      </c>
      <c r="C44" s="160"/>
      <c r="D44" s="161">
        <v>4018</v>
      </c>
      <c r="E44" s="161">
        <v>4018</v>
      </c>
      <c r="F44" s="161">
        <v>2</v>
      </c>
      <c r="G44" s="161">
        <v>3988</v>
      </c>
      <c r="H44" s="161">
        <v>9</v>
      </c>
      <c r="I44" s="161">
        <v>3</v>
      </c>
      <c r="J44" s="161">
        <v>14</v>
      </c>
      <c r="K44" s="161">
        <v>2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2</v>
      </c>
      <c r="R44" s="161">
        <v>0</v>
      </c>
      <c r="S44" s="161">
        <v>0</v>
      </c>
      <c r="T44" s="161">
        <v>3988</v>
      </c>
      <c r="U44" s="161">
        <v>9</v>
      </c>
      <c r="V44" s="161">
        <v>19</v>
      </c>
      <c r="W44" s="161">
        <v>2</v>
      </c>
      <c r="X44" s="161">
        <v>30</v>
      </c>
      <c r="Y44" s="161">
        <v>27</v>
      </c>
      <c r="Z44" s="161">
        <v>7</v>
      </c>
      <c r="AA44" s="161">
        <v>0</v>
      </c>
      <c r="AB44" s="161">
        <v>5</v>
      </c>
      <c r="AC44" s="161">
        <v>14</v>
      </c>
      <c r="AD44" s="161">
        <v>12</v>
      </c>
      <c r="AE44" s="161">
        <v>8</v>
      </c>
      <c r="AF44" s="168">
        <v>8</v>
      </c>
      <c r="AG44" s="168">
        <v>2</v>
      </c>
      <c r="AH44" s="168">
        <v>0</v>
      </c>
      <c r="AI44" s="168">
        <v>0</v>
      </c>
      <c r="AJ44" s="168">
        <v>0</v>
      </c>
      <c r="AK44" s="168">
        <v>0</v>
      </c>
      <c r="AL44" s="168">
        <v>0</v>
      </c>
      <c r="AM44" s="168">
        <v>0</v>
      </c>
      <c r="AN44" s="168">
        <v>0</v>
      </c>
      <c r="AO44" s="168">
        <v>0</v>
      </c>
      <c r="AP44" s="168">
        <v>0</v>
      </c>
      <c r="AQ44" s="168">
        <v>2</v>
      </c>
      <c r="AR44" s="168">
        <v>0</v>
      </c>
      <c r="AS44" s="168">
        <v>5</v>
      </c>
      <c r="AT44" s="168">
        <v>3</v>
      </c>
      <c r="AU44" s="161">
        <v>2</v>
      </c>
      <c r="AV44" s="163"/>
      <c r="AW44" s="161">
        <v>4082</v>
      </c>
      <c r="AX44" s="161">
        <v>1102</v>
      </c>
      <c r="AY44" s="184">
        <f t="shared" si="5"/>
        <v>0.74664011946241915</v>
      </c>
      <c r="AZ44" s="184">
        <f t="shared" si="6"/>
        <v>90</v>
      </c>
      <c r="BA44" s="184">
        <f t="shared" si="7"/>
        <v>0</v>
      </c>
      <c r="BB44" s="184">
        <f t="shared" si="8"/>
        <v>0</v>
      </c>
      <c r="BC44" s="184">
        <f t="shared" si="9"/>
        <v>0</v>
      </c>
      <c r="BD44" s="165"/>
    </row>
    <row r="45" spans="1:56" ht="24" customHeight="1" x14ac:dyDescent="0.2">
      <c r="B45" s="159" t="s">
        <v>148</v>
      </c>
      <c r="C45" s="160"/>
      <c r="D45" s="161">
        <v>5461</v>
      </c>
      <c r="E45" s="161">
        <v>5461</v>
      </c>
      <c r="F45" s="161">
        <v>4</v>
      </c>
      <c r="G45" s="161">
        <v>5432</v>
      </c>
      <c r="H45" s="161">
        <v>12</v>
      </c>
      <c r="I45" s="161">
        <v>8</v>
      </c>
      <c r="J45" s="161">
        <v>3</v>
      </c>
      <c r="K45" s="161">
        <v>1</v>
      </c>
      <c r="L45" s="161">
        <v>0</v>
      </c>
      <c r="M45" s="161">
        <v>0</v>
      </c>
      <c r="N45" s="161">
        <v>0</v>
      </c>
      <c r="O45" s="161">
        <v>1</v>
      </c>
      <c r="P45" s="161">
        <v>1</v>
      </c>
      <c r="Q45" s="161">
        <v>1</v>
      </c>
      <c r="R45" s="161">
        <v>0</v>
      </c>
      <c r="S45" s="161">
        <v>0</v>
      </c>
      <c r="T45" s="161">
        <v>5432</v>
      </c>
      <c r="U45" s="161">
        <v>12</v>
      </c>
      <c r="V45" s="161">
        <v>14</v>
      </c>
      <c r="W45" s="161">
        <v>3</v>
      </c>
      <c r="X45" s="161">
        <v>29</v>
      </c>
      <c r="Y45" s="161">
        <v>24</v>
      </c>
      <c r="Z45" s="161">
        <v>9</v>
      </c>
      <c r="AA45" s="161">
        <v>0</v>
      </c>
      <c r="AB45" s="161">
        <v>8</v>
      </c>
      <c r="AC45" s="161">
        <v>7</v>
      </c>
      <c r="AD45" s="161">
        <v>8</v>
      </c>
      <c r="AE45" s="161">
        <v>9</v>
      </c>
      <c r="AF45" s="168">
        <v>2</v>
      </c>
      <c r="AG45" s="168">
        <v>2</v>
      </c>
      <c r="AH45" s="168">
        <v>1</v>
      </c>
      <c r="AI45" s="168">
        <v>0</v>
      </c>
      <c r="AJ45" s="168">
        <v>0</v>
      </c>
      <c r="AK45" s="168">
        <v>0</v>
      </c>
      <c r="AL45" s="168">
        <v>0</v>
      </c>
      <c r="AM45" s="168">
        <v>0</v>
      </c>
      <c r="AN45" s="168">
        <v>1</v>
      </c>
      <c r="AO45" s="168">
        <v>0</v>
      </c>
      <c r="AP45" s="168">
        <v>1</v>
      </c>
      <c r="AQ45" s="168">
        <v>4</v>
      </c>
      <c r="AR45" s="168">
        <v>0</v>
      </c>
      <c r="AS45" s="168">
        <v>5</v>
      </c>
      <c r="AT45" s="168">
        <v>5</v>
      </c>
      <c r="AU45" s="161">
        <v>0</v>
      </c>
      <c r="AV45" s="163"/>
      <c r="AW45" s="161">
        <v>5852</v>
      </c>
      <c r="AX45" s="161">
        <v>1238</v>
      </c>
      <c r="AY45" s="184">
        <f t="shared" si="5"/>
        <v>0.53103827137886839</v>
      </c>
      <c r="AZ45" s="184">
        <f t="shared" si="6"/>
        <v>82.758620689655174</v>
      </c>
      <c r="BA45" s="185">
        <f t="shared" si="7"/>
        <v>1.8311664530305805E-2</v>
      </c>
      <c r="BB45" s="184">
        <f t="shared" si="8"/>
        <v>18.311664530305805</v>
      </c>
      <c r="BC45" s="184">
        <f t="shared" si="9"/>
        <v>3.4482758620689657</v>
      </c>
      <c r="BD45" s="165"/>
    </row>
    <row r="46" spans="1:56" ht="24" customHeight="1" x14ac:dyDescent="0.2">
      <c r="B46" s="159" t="s">
        <v>149</v>
      </c>
      <c r="C46" s="160"/>
      <c r="D46" s="161">
        <v>6969</v>
      </c>
      <c r="E46" s="161">
        <v>6969</v>
      </c>
      <c r="F46" s="161">
        <v>0</v>
      </c>
      <c r="G46" s="161">
        <v>6927</v>
      </c>
      <c r="H46" s="161">
        <v>21</v>
      </c>
      <c r="I46" s="161">
        <v>5</v>
      </c>
      <c r="J46" s="161">
        <v>10</v>
      </c>
      <c r="K46" s="161">
        <v>4</v>
      </c>
      <c r="L46" s="161">
        <v>0</v>
      </c>
      <c r="M46" s="161">
        <v>2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6927</v>
      </c>
      <c r="U46" s="161">
        <v>21</v>
      </c>
      <c r="V46" s="161">
        <v>21</v>
      </c>
      <c r="W46" s="161">
        <v>0</v>
      </c>
      <c r="X46" s="161">
        <v>42</v>
      </c>
      <c r="Y46" s="161">
        <v>37</v>
      </c>
      <c r="Z46" s="161">
        <v>9</v>
      </c>
      <c r="AA46" s="161">
        <v>4</v>
      </c>
      <c r="AB46" s="161">
        <v>10</v>
      </c>
      <c r="AC46" s="161">
        <v>20</v>
      </c>
      <c r="AD46" s="161">
        <v>15</v>
      </c>
      <c r="AE46" s="161">
        <v>15</v>
      </c>
      <c r="AF46" s="186">
        <v>3</v>
      </c>
      <c r="AG46" s="186">
        <v>4</v>
      </c>
      <c r="AH46" s="186">
        <v>0</v>
      </c>
      <c r="AI46" s="186">
        <v>0</v>
      </c>
      <c r="AJ46" s="186">
        <v>0</v>
      </c>
      <c r="AK46" s="186">
        <v>0</v>
      </c>
      <c r="AL46" s="186">
        <v>0</v>
      </c>
      <c r="AM46" s="186">
        <v>0</v>
      </c>
      <c r="AN46" s="186">
        <v>0</v>
      </c>
      <c r="AO46" s="186">
        <v>0</v>
      </c>
      <c r="AP46" s="186">
        <v>0</v>
      </c>
      <c r="AQ46" s="186">
        <v>8</v>
      </c>
      <c r="AR46" s="186">
        <v>0</v>
      </c>
      <c r="AS46" s="186">
        <v>6</v>
      </c>
      <c r="AT46" s="168">
        <v>5</v>
      </c>
      <c r="AU46" s="161">
        <v>1</v>
      </c>
      <c r="AV46" s="163"/>
      <c r="AW46" s="161">
        <v>7507</v>
      </c>
      <c r="AX46" s="161">
        <v>1696</v>
      </c>
      <c r="AY46" s="184">
        <f t="shared" si="5"/>
        <v>0.60266896254842872</v>
      </c>
      <c r="AZ46" s="184">
        <f t="shared" si="6"/>
        <v>88.095238095238102</v>
      </c>
      <c r="BA46" s="184">
        <f t="shared" si="7"/>
        <v>0</v>
      </c>
      <c r="BB46" s="184">
        <f t="shared" si="8"/>
        <v>0</v>
      </c>
      <c r="BC46" s="184">
        <f t="shared" si="9"/>
        <v>0</v>
      </c>
      <c r="BD46" s="165"/>
    </row>
    <row r="47" spans="1:56" ht="24" customHeight="1" x14ac:dyDescent="0.2">
      <c r="B47" s="159" t="s">
        <v>150</v>
      </c>
      <c r="C47" s="160"/>
      <c r="D47" s="161">
        <v>6069</v>
      </c>
      <c r="E47" s="161">
        <v>6069</v>
      </c>
      <c r="F47" s="161">
        <v>2</v>
      </c>
      <c r="G47" s="161">
        <v>6043</v>
      </c>
      <c r="H47" s="161">
        <v>10</v>
      </c>
      <c r="I47" s="161">
        <v>5</v>
      </c>
      <c r="J47" s="161">
        <v>6</v>
      </c>
      <c r="K47" s="161">
        <v>1</v>
      </c>
      <c r="L47" s="161">
        <v>0</v>
      </c>
      <c r="M47" s="161">
        <v>1</v>
      </c>
      <c r="N47" s="161">
        <v>0</v>
      </c>
      <c r="O47" s="161">
        <v>1</v>
      </c>
      <c r="P47" s="161">
        <v>0</v>
      </c>
      <c r="Q47" s="161">
        <v>2</v>
      </c>
      <c r="R47" s="161">
        <v>0</v>
      </c>
      <c r="S47" s="161">
        <v>1</v>
      </c>
      <c r="T47" s="161">
        <v>6042</v>
      </c>
      <c r="U47" s="161">
        <v>10</v>
      </c>
      <c r="V47" s="161">
        <v>15</v>
      </c>
      <c r="W47" s="161">
        <v>2</v>
      </c>
      <c r="X47" s="161">
        <v>27</v>
      </c>
      <c r="Y47" s="161">
        <v>25</v>
      </c>
      <c r="Z47" s="161">
        <v>5</v>
      </c>
      <c r="AA47" s="161">
        <v>3</v>
      </c>
      <c r="AB47" s="161">
        <v>6</v>
      </c>
      <c r="AC47" s="161">
        <v>14</v>
      </c>
      <c r="AD47" s="161">
        <v>13</v>
      </c>
      <c r="AE47" s="161">
        <v>13</v>
      </c>
      <c r="AF47" s="168">
        <v>1</v>
      </c>
      <c r="AG47" s="168">
        <v>1</v>
      </c>
      <c r="AH47" s="168">
        <v>1</v>
      </c>
      <c r="AI47" s="168">
        <v>0</v>
      </c>
      <c r="AJ47" s="168">
        <v>0</v>
      </c>
      <c r="AK47" s="168">
        <v>0</v>
      </c>
      <c r="AL47" s="168">
        <v>1</v>
      </c>
      <c r="AM47" s="168">
        <v>0</v>
      </c>
      <c r="AN47" s="168">
        <v>0</v>
      </c>
      <c r="AO47" s="168">
        <v>0</v>
      </c>
      <c r="AP47" s="168">
        <v>0</v>
      </c>
      <c r="AQ47" s="168">
        <v>2</v>
      </c>
      <c r="AR47" s="168">
        <v>1</v>
      </c>
      <c r="AS47" s="168">
        <v>5</v>
      </c>
      <c r="AT47" s="168">
        <v>2</v>
      </c>
      <c r="AU47" s="161">
        <v>0</v>
      </c>
      <c r="AV47" s="163"/>
      <c r="AW47" s="161">
        <v>5628</v>
      </c>
      <c r="AX47" s="161">
        <v>1289</v>
      </c>
      <c r="AY47" s="184">
        <f t="shared" si="5"/>
        <v>0.44488383588729613</v>
      </c>
      <c r="AZ47" s="184">
        <f t="shared" si="6"/>
        <v>92.592592592592581</v>
      </c>
      <c r="BA47" s="185">
        <f t="shared" si="7"/>
        <v>1.6477179106936891E-2</v>
      </c>
      <c r="BB47" s="184">
        <f t="shared" si="8"/>
        <v>0</v>
      </c>
      <c r="BC47" s="184">
        <f t="shared" si="9"/>
        <v>0</v>
      </c>
      <c r="BD47" s="165"/>
    </row>
    <row r="48" spans="1:56" ht="24" customHeight="1" x14ac:dyDescent="0.2">
      <c r="B48" s="159" t="s">
        <v>151</v>
      </c>
      <c r="C48" s="160"/>
      <c r="D48" s="161">
        <v>3044</v>
      </c>
      <c r="E48" s="161">
        <v>3044</v>
      </c>
      <c r="F48" s="161">
        <v>1</v>
      </c>
      <c r="G48" s="161">
        <v>3033</v>
      </c>
      <c r="H48" s="161">
        <v>5</v>
      </c>
      <c r="I48" s="161">
        <v>3</v>
      </c>
      <c r="J48" s="161">
        <v>1</v>
      </c>
      <c r="K48" s="161">
        <v>0</v>
      </c>
      <c r="L48" s="161">
        <v>0</v>
      </c>
      <c r="M48" s="161">
        <v>1</v>
      </c>
      <c r="N48" s="161">
        <v>0</v>
      </c>
      <c r="O48" s="161">
        <v>0</v>
      </c>
      <c r="P48" s="161">
        <v>0</v>
      </c>
      <c r="Q48" s="161">
        <v>1</v>
      </c>
      <c r="R48" s="161">
        <v>0</v>
      </c>
      <c r="S48" s="161">
        <v>0</v>
      </c>
      <c r="T48" s="161">
        <v>3033</v>
      </c>
      <c r="U48" s="161">
        <v>5</v>
      </c>
      <c r="V48" s="161">
        <v>5</v>
      </c>
      <c r="W48" s="161">
        <v>1</v>
      </c>
      <c r="X48" s="161">
        <v>11</v>
      </c>
      <c r="Y48" s="161">
        <v>11</v>
      </c>
      <c r="Z48" s="161">
        <v>4</v>
      </c>
      <c r="AA48" s="161">
        <v>1</v>
      </c>
      <c r="AB48" s="161">
        <v>3</v>
      </c>
      <c r="AC48" s="161">
        <v>3</v>
      </c>
      <c r="AD48" s="161">
        <v>4</v>
      </c>
      <c r="AE48" s="161">
        <v>5</v>
      </c>
      <c r="AF48" s="168">
        <v>2</v>
      </c>
      <c r="AG48" s="168">
        <v>0</v>
      </c>
      <c r="AH48" s="168">
        <v>0</v>
      </c>
      <c r="AI48" s="168">
        <v>0</v>
      </c>
      <c r="AJ48" s="168">
        <v>0</v>
      </c>
      <c r="AK48" s="168">
        <v>0</v>
      </c>
      <c r="AL48" s="168">
        <v>0</v>
      </c>
      <c r="AM48" s="168">
        <v>0</v>
      </c>
      <c r="AN48" s="168">
        <v>0</v>
      </c>
      <c r="AO48" s="168">
        <v>0</v>
      </c>
      <c r="AP48" s="168">
        <v>0</v>
      </c>
      <c r="AQ48" s="168">
        <v>1</v>
      </c>
      <c r="AR48" s="168">
        <v>0</v>
      </c>
      <c r="AS48" s="168">
        <v>2</v>
      </c>
      <c r="AT48" s="168">
        <v>0</v>
      </c>
      <c r="AU48" s="161">
        <v>1</v>
      </c>
      <c r="AV48" s="163"/>
      <c r="AW48" s="161">
        <v>2911</v>
      </c>
      <c r="AX48" s="161">
        <v>728</v>
      </c>
      <c r="AY48" s="184">
        <f t="shared" si="5"/>
        <v>0.36136662286465177</v>
      </c>
      <c r="AZ48" s="184">
        <f t="shared" si="6"/>
        <v>100</v>
      </c>
      <c r="BA48" s="184">
        <f t="shared" si="7"/>
        <v>0</v>
      </c>
      <c r="BB48" s="184">
        <f t="shared" si="8"/>
        <v>0</v>
      </c>
      <c r="BC48" s="184">
        <f t="shared" si="9"/>
        <v>0</v>
      </c>
      <c r="BD48" s="165"/>
    </row>
    <row r="49" spans="1:56" ht="24" customHeight="1" x14ac:dyDescent="0.2">
      <c r="B49" s="159" t="s">
        <v>152</v>
      </c>
      <c r="C49" s="160"/>
      <c r="D49" s="161">
        <v>1398</v>
      </c>
      <c r="E49" s="161">
        <v>1398</v>
      </c>
      <c r="F49" s="161">
        <v>0</v>
      </c>
      <c r="G49" s="161">
        <v>1386</v>
      </c>
      <c r="H49" s="161">
        <v>4</v>
      </c>
      <c r="I49" s="161">
        <v>1</v>
      </c>
      <c r="J49" s="161">
        <v>5</v>
      </c>
      <c r="K49" s="161">
        <v>1</v>
      </c>
      <c r="L49" s="161">
        <v>0</v>
      </c>
      <c r="M49" s="161">
        <v>0</v>
      </c>
      <c r="N49" s="161">
        <v>0</v>
      </c>
      <c r="O49" s="161">
        <v>1</v>
      </c>
      <c r="P49" s="161">
        <v>0</v>
      </c>
      <c r="Q49" s="161">
        <v>0</v>
      </c>
      <c r="R49" s="161">
        <v>0</v>
      </c>
      <c r="S49" s="161">
        <v>0</v>
      </c>
      <c r="T49" s="161">
        <v>1386</v>
      </c>
      <c r="U49" s="161">
        <v>4</v>
      </c>
      <c r="V49" s="161">
        <v>8</v>
      </c>
      <c r="W49" s="161">
        <v>0</v>
      </c>
      <c r="X49" s="161">
        <v>12</v>
      </c>
      <c r="Y49" s="161">
        <v>12</v>
      </c>
      <c r="Z49" s="161">
        <v>4</v>
      </c>
      <c r="AA49" s="161">
        <v>1</v>
      </c>
      <c r="AB49" s="161">
        <v>4</v>
      </c>
      <c r="AC49" s="161">
        <v>7</v>
      </c>
      <c r="AD49" s="161">
        <v>7</v>
      </c>
      <c r="AE49" s="161">
        <v>6</v>
      </c>
      <c r="AF49" s="168">
        <v>1</v>
      </c>
      <c r="AG49" s="168">
        <v>1</v>
      </c>
      <c r="AH49" s="168">
        <v>0</v>
      </c>
      <c r="AI49" s="168">
        <v>0</v>
      </c>
      <c r="AJ49" s="168">
        <v>0</v>
      </c>
      <c r="AK49" s="168">
        <v>0</v>
      </c>
      <c r="AL49" s="168">
        <v>0</v>
      </c>
      <c r="AM49" s="168">
        <v>0</v>
      </c>
      <c r="AN49" s="168">
        <v>0</v>
      </c>
      <c r="AO49" s="168">
        <v>0</v>
      </c>
      <c r="AP49" s="168">
        <v>0</v>
      </c>
      <c r="AQ49" s="168">
        <v>3</v>
      </c>
      <c r="AR49" s="168">
        <v>0</v>
      </c>
      <c r="AS49" s="168">
        <v>1</v>
      </c>
      <c r="AT49" s="168">
        <v>0</v>
      </c>
      <c r="AU49" s="161">
        <v>0</v>
      </c>
      <c r="AV49" s="163"/>
      <c r="AW49" s="161">
        <v>1331</v>
      </c>
      <c r="AX49" s="161">
        <v>270</v>
      </c>
      <c r="AY49" s="184">
        <f t="shared" si="5"/>
        <v>0.85836909871244638</v>
      </c>
      <c r="AZ49" s="184">
        <f t="shared" si="6"/>
        <v>100</v>
      </c>
      <c r="BA49" s="184">
        <f t="shared" si="7"/>
        <v>0</v>
      </c>
      <c r="BB49" s="184">
        <f t="shared" si="8"/>
        <v>0</v>
      </c>
      <c r="BC49" s="184">
        <f t="shared" si="9"/>
        <v>0</v>
      </c>
      <c r="BD49" s="165"/>
    </row>
    <row r="50" spans="1:56" ht="24" customHeight="1" x14ac:dyDescent="0.2">
      <c r="B50" s="169" t="s">
        <v>153</v>
      </c>
      <c r="C50" s="160"/>
      <c r="D50" s="161">
        <v>46790</v>
      </c>
      <c r="E50" s="161">
        <v>46790</v>
      </c>
      <c r="F50" s="161">
        <v>11</v>
      </c>
      <c r="G50" s="161">
        <v>46102</v>
      </c>
      <c r="H50" s="161">
        <v>247</v>
      </c>
      <c r="I50" s="161">
        <v>74</v>
      </c>
      <c r="J50" s="161">
        <v>265</v>
      </c>
      <c r="K50" s="161">
        <v>66</v>
      </c>
      <c r="L50" s="161">
        <v>2</v>
      </c>
      <c r="M50" s="161">
        <v>15</v>
      </c>
      <c r="N50" s="161">
        <v>1</v>
      </c>
      <c r="O50" s="161">
        <v>5</v>
      </c>
      <c r="P50" s="161">
        <v>3</v>
      </c>
      <c r="Q50" s="161">
        <v>8</v>
      </c>
      <c r="R50" s="161">
        <v>0</v>
      </c>
      <c r="S50" s="161">
        <v>1</v>
      </c>
      <c r="T50" s="161">
        <v>46101</v>
      </c>
      <c r="U50" s="161">
        <v>247</v>
      </c>
      <c r="V50" s="161">
        <v>432</v>
      </c>
      <c r="W50" s="161">
        <v>10</v>
      </c>
      <c r="X50" s="161">
        <v>689</v>
      </c>
      <c r="Y50" s="161">
        <v>596</v>
      </c>
      <c r="Z50" s="161">
        <v>122</v>
      </c>
      <c r="AA50" s="161">
        <v>64</v>
      </c>
      <c r="AB50" s="161">
        <v>110</v>
      </c>
      <c r="AC50" s="161">
        <v>343</v>
      </c>
      <c r="AD50" s="161">
        <v>320</v>
      </c>
      <c r="AE50" s="161">
        <v>215</v>
      </c>
      <c r="AF50" s="170">
        <v>137</v>
      </c>
      <c r="AG50" s="170">
        <v>53</v>
      </c>
      <c r="AH50" s="171">
        <v>27</v>
      </c>
      <c r="AI50" s="170">
        <v>2</v>
      </c>
      <c r="AJ50" s="171">
        <v>2</v>
      </c>
      <c r="AK50" s="170">
        <v>0</v>
      </c>
      <c r="AL50" s="171">
        <v>3</v>
      </c>
      <c r="AM50" s="170">
        <v>0</v>
      </c>
      <c r="AN50" s="171">
        <v>1</v>
      </c>
      <c r="AO50" s="170">
        <v>0</v>
      </c>
      <c r="AP50" s="171">
        <v>3</v>
      </c>
      <c r="AQ50" s="170">
        <v>97</v>
      </c>
      <c r="AR50" s="171">
        <v>6</v>
      </c>
      <c r="AS50" s="171">
        <v>45</v>
      </c>
      <c r="AT50" s="171">
        <v>93</v>
      </c>
      <c r="AU50" s="161">
        <v>8</v>
      </c>
      <c r="AV50" s="163"/>
      <c r="AW50" s="161">
        <v>47565</v>
      </c>
      <c r="AX50" s="161">
        <v>11033</v>
      </c>
      <c r="AY50" s="184">
        <f t="shared" si="5"/>
        <v>1.4725368668518914</v>
      </c>
      <c r="AZ50" s="184">
        <f t="shared" si="6"/>
        <v>86.502177068214806</v>
      </c>
      <c r="BA50" s="184">
        <f t="shared" si="7"/>
        <v>5.7704637743107502E-2</v>
      </c>
      <c r="BB50" s="184">
        <f t="shared" si="8"/>
        <v>6.4116264159008338</v>
      </c>
      <c r="BC50" s="184">
        <f t="shared" si="9"/>
        <v>0.43541364296081281</v>
      </c>
      <c r="BD50" s="165"/>
    </row>
    <row r="51" spans="1:56" ht="45" customHeight="1" x14ac:dyDescent="0.3">
      <c r="B51" s="97" t="s">
        <v>169</v>
      </c>
      <c r="C51" s="104"/>
      <c r="D51" s="172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4"/>
      <c r="AY51" s="175"/>
      <c r="AZ51" s="187"/>
      <c r="BA51" s="187"/>
      <c r="BB51" s="187"/>
      <c r="BC51" s="187"/>
      <c r="BD51" s="187"/>
    </row>
    <row r="52" spans="1:56" ht="24.95" customHeight="1" x14ac:dyDescent="0.2">
      <c r="B52" s="103" t="s">
        <v>170</v>
      </c>
      <c r="C52" s="102"/>
      <c r="D52" s="102"/>
      <c r="E52" s="102"/>
      <c r="F52" s="176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88"/>
      <c r="AX52" s="109"/>
      <c r="AY52" s="178"/>
      <c r="AZ52" s="189">
        <f>BD2</f>
        <v>0</v>
      </c>
      <c r="BA52" s="190"/>
      <c r="BB52" s="190"/>
      <c r="BC52" s="190"/>
      <c r="BD52" s="190"/>
    </row>
    <row r="53" spans="1:56" ht="24.95" customHeight="1" x14ac:dyDescent="0.15">
      <c r="B53" s="110" t="s">
        <v>119</v>
      </c>
      <c r="C53" s="111" t="s">
        <v>4</v>
      </c>
      <c r="D53" s="112" t="s">
        <v>5</v>
      </c>
      <c r="E53" s="113" t="s">
        <v>6</v>
      </c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5"/>
      <c r="R53" s="116" t="s">
        <v>7</v>
      </c>
      <c r="S53" s="117"/>
      <c r="T53" s="116" t="s">
        <v>8</v>
      </c>
      <c r="U53" s="118"/>
      <c r="V53" s="118"/>
      <c r="W53" s="117"/>
      <c r="X53" s="112" t="s">
        <v>9</v>
      </c>
      <c r="Y53" s="112" t="s">
        <v>10</v>
      </c>
      <c r="Z53" s="113" t="s">
        <v>11</v>
      </c>
      <c r="AA53" s="114"/>
      <c r="AB53" s="114"/>
      <c r="AC53" s="114"/>
      <c r="AD53" s="115"/>
      <c r="AE53" s="113" t="s">
        <v>12</v>
      </c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5"/>
      <c r="AT53" s="112" t="s">
        <v>120</v>
      </c>
      <c r="AU53" s="112" t="s">
        <v>121</v>
      </c>
      <c r="AV53" s="112" t="s">
        <v>15</v>
      </c>
      <c r="AW53" s="112" t="s">
        <v>122</v>
      </c>
      <c r="AX53" s="112" t="s">
        <v>123</v>
      </c>
      <c r="AY53" s="180" t="s">
        <v>157</v>
      </c>
      <c r="AZ53" s="180" t="s">
        <v>171</v>
      </c>
      <c r="BA53" s="180" t="s">
        <v>19</v>
      </c>
      <c r="BB53" s="180" t="s">
        <v>127</v>
      </c>
      <c r="BC53" s="180" t="s">
        <v>128</v>
      </c>
      <c r="BD53" s="165"/>
    </row>
    <row r="54" spans="1:56" ht="24.95" customHeight="1" x14ac:dyDescent="0.15">
      <c r="A54" s="121"/>
      <c r="B54" s="122"/>
      <c r="C54" s="123"/>
      <c r="D54" s="124"/>
      <c r="E54" s="111" t="s">
        <v>22</v>
      </c>
      <c r="F54" s="125" t="s">
        <v>23</v>
      </c>
      <c r="G54" s="113" t="s">
        <v>24</v>
      </c>
      <c r="H54" s="114"/>
      <c r="I54" s="114"/>
      <c r="J54" s="114"/>
      <c r="K54" s="114"/>
      <c r="L54" s="115"/>
      <c r="M54" s="191" t="s">
        <v>25</v>
      </c>
      <c r="N54" s="192"/>
      <c r="O54" s="193"/>
      <c r="P54" s="113" t="s">
        <v>26</v>
      </c>
      <c r="Q54" s="115"/>
      <c r="R54" s="127"/>
      <c r="S54" s="128"/>
      <c r="T54" s="127"/>
      <c r="U54" s="129"/>
      <c r="V54" s="129"/>
      <c r="W54" s="128"/>
      <c r="X54" s="124"/>
      <c r="Y54" s="124"/>
      <c r="Z54" s="130" t="s">
        <v>27</v>
      </c>
      <c r="AA54" s="194"/>
      <c r="AB54" s="112" t="s">
        <v>28</v>
      </c>
      <c r="AC54" s="112" t="s">
        <v>29</v>
      </c>
      <c r="AD54" s="112" t="s">
        <v>30</v>
      </c>
      <c r="AE54" s="112" t="s">
        <v>31</v>
      </c>
      <c r="AF54" s="113" t="s">
        <v>129</v>
      </c>
      <c r="AG54" s="114"/>
      <c r="AH54" s="114"/>
      <c r="AI54" s="114"/>
      <c r="AJ54" s="114"/>
      <c r="AK54" s="115"/>
      <c r="AL54" s="131" t="s">
        <v>130</v>
      </c>
      <c r="AM54" s="132"/>
      <c r="AN54" s="133"/>
      <c r="AO54" s="134" t="s">
        <v>34</v>
      </c>
      <c r="AP54" s="111" t="s">
        <v>35</v>
      </c>
      <c r="AQ54" s="111" t="s">
        <v>36</v>
      </c>
      <c r="AR54" s="135" t="s">
        <v>37</v>
      </c>
      <c r="AS54" s="135" t="s">
        <v>131</v>
      </c>
      <c r="AT54" s="136"/>
      <c r="AU54" s="124"/>
      <c r="AV54" s="124"/>
      <c r="AW54" s="124"/>
      <c r="AX54" s="124"/>
      <c r="AY54" s="181"/>
      <c r="AZ54" s="181"/>
      <c r="BA54" s="181"/>
      <c r="BB54" s="181"/>
      <c r="BC54" s="181"/>
      <c r="BD54" s="165"/>
    </row>
    <row r="55" spans="1:56" ht="24.95" customHeight="1" x14ac:dyDescent="0.15">
      <c r="A55" s="121"/>
      <c r="B55" s="122"/>
      <c r="C55" s="123"/>
      <c r="D55" s="124"/>
      <c r="E55" s="123"/>
      <c r="F55" s="137"/>
      <c r="G55" s="138" t="s">
        <v>41</v>
      </c>
      <c r="H55" s="139" t="s">
        <v>172</v>
      </c>
      <c r="I55" s="139" t="s">
        <v>173</v>
      </c>
      <c r="J55" s="138" t="s">
        <v>44</v>
      </c>
      <c r="K55" s="138" t="s">
        <v>174</v>
      </c>
      <c r="L55" s="138" t="s">
        <v>46</v>
      </c>
      <c r="M55" s="138" t="s">
        <v>47</v>
      </c>
      <c r="N55" s="138" t="s">
        <v>48</v>
      </c>
      <c r="O55" s="138" t="s">
        <v>49</v>
      </c>
      <c r="P55" s="138" t="s">
        <v>50</v>
      </c>
      <c r="Q55" s="139" t="s">
        <v>51</v>
      </c>
      <c r="R55" s="139" t="s">
        <v>175</v>
      </c>
      <c r="S55" s="139" t="s">
        <v>53</v>
      </c>
      <c r="T55" s="139" t="s">
        <v>54</v>
      </c>
      <c r="U55" s="139" t="s">
        <v>55</v>
      </c>
      <c r="V55" s="139" t="s">
        <v>56</v>
      </c>
      <c r="W55" s="139" t="s">
        <v>51</v>
      </c>
      <c r="X55" s="124"/>
      <c r="Y55" s="124"/>
      <c r="Z55" s="195"/>
      <c r="AA55" s="196"/>
      <c r="AB55" s="124"/>
      <c r="AC55" s="124"/>
      <c r="AD55" s="124"/>
      <c r="AE55" s="124"/>
      <c r="AF55" s="140" t="s">
        <v>176</v>
      </c>
      <c r="AG55" s="113" t="s">
        <v>177</v>
      </c>
      <c r="AH55" s="114"/>
      <c r="AI55" s="115"/>
      <c r="AJ55" s="141" t="s">
        <v>136</v>
      </c>
      <c r="AK55" s="142"/>
      <c r="AL55" s="112" t="s">
        <v>60</v>
      </c>
      <c r="AM55" s="113" t="s">
        <v>137</v>
      </c>
      <c r="AN55" s="115"/>
      <c r="AO55" s="143"/>
      <c r="AP55" s="123"/>
      <c r="AQ55" s="123"/>
      <c r="AR55" s="144"/>
      <c r="AS55" s="145"/>
      <c r="AT55" s="136"/>
      <c r="AU55" s="124"/>
      <c r="AV55" s="124"/>
      <c r="AW55" s="124"/>
      <c r="AX55" s="124"/>
      <c r="AY55" s="181"/>
      <c r="AZ55" s="181"/>
      <c r="BA55" s="181"/>
      <c r="BB55" s="181"/>
      <c r="BC55" s="181"/>
      <c r="BD55" s="165"/>
    </row>
    <row r="56" spans="1:56" ht="24.95" customHeight="1" x14ac:dyDescent="0.15">
      <c r="A56" s="121"/>
      <c r="B56" s="122"/>
      <c r="C56" s="123"/>
      <c r="D56" s="124"/>
      <c r="E56" s="123"/>
      <c r="F56" s="137"/>
      <c r="G56" s="146"/>
      <c r="H56" s="147"/>
      <c r="I56" s="147"/>
      <c r="J56" s="146"/>
      <c r="K56" s="146"/>
      <c r="L56" s="146"/>
      <c r="M56" s="146"/>
      <c r="N56" s="146"/>
      <c r="O56" s="146"/>
      <c r="P56" s="146"/>
      <c r="Q56" s="147"/>
      <c r="R56" s="147"/>
      <c r="S56" s="147"/>
      <c r="T56" s="147"/>
      <c r="U56" s="147"/>
      <c r="V56" s="147"/>
      <c r="W56" s="147"/>
      <c r="X56" s="124"/>
      <c r="Y56" s="124"/>
      <c r="Z56" s="125" t="s">
        <v>62</v>
      </c>
      <c r="AA56" s="125" t="s">
        <v>63</v>
      </c>
      <c r="AB56" s="124"/>
      <c r="AC56" s="124"/>
      <c r="AD56" s="124"/>
      <c r="AE56" s="124"/>
      <c r="AF56" s="112" t="s">
        <v>64</v>
      </c>
      <c r="AG56" s="112" t="s">
        <v>65</v>
      </c>
      <c r="AH56" s="112" t="s">
        <v>178</v>
      </c>
      <c r="AI56" s="111" t="s">
        <v>67</v>
      </c>
      <c r="AJ56" s="112" t="s">
        <v>68</v>
      </c>
      <c r="AK56" s="112" t="s">
        <v>69</v>
      </c>
      <c r="AL56" s="124"/>
      <c r="AM56" s="112" t="s">
        <v>68</v>
      </c>
      <c r="AN56" s="112" t="s">
        <v>69</v>
      </c>
      <c r="AO56" s="143"/>
      <c r="AP56" s="123"/>
      <c r="AQ56" s="123"/>
      <c r="AR56" s="144"/>
      <c r="AS56" s="145"/>
      <c r="AT56" s="136"/>
      <c r="AU56" s="124"/>
      <c r="AV56" s="124"/>
      <c r="AW56" s="124"/>
      <c r="AX56" s="124"/>
      <c r="AY56" s="181"/>
      <c r="AZ56" s="181"/>
      <c r="BA56" s="181"/>
      <c r="BB56" s="181"/>
      <c r="BC56" s="181"/>
      <c r="BD56" s="165"/>
    </row>
    <row r="57" spans="1:56" ht="24.95" customHeight="1" x14ac:dyDescent="0.15">
      <c r="A57" s="121"/>
      <c r="B57" s="122"/>
      <c r="C57" s="123"/>
      <c r="D57" s="124"/>
      <c r="E57" s="123"/>
      <c r="F57" s="137"/>
      <c r="G57" s="146"/>
      <c r="H57" s="147"/>
      <c r="I57" s="147"/>
      <c r="J57" s="146"/>
      <c r="K57" s="146"/>
      <c r="L57" s="146"/>
      <c r="M57" s="146"/>
      <c r="N57" s="146"/>
      <c r="O57" s="146"/>
      <c r="P57" s="146"/>
      <c r="Q57" s="147"/>
      <c r="R57" s="147"/>
      <c r="S57" s="147"/>
      <c r="T57" s="147"/>
      <c r="U57" s="147"/>
      <c r="V57" s="147"/>
      <c r="W57" s="147"/>
      <c r="X57" s="124"/>
      <c r="Y57" s="124"/>
      <c r="Z57" s="137"/>
      <c r="AA57" s="137"/>
      <c r="AB57" s="124"/>
      <c r="AC57" s="124"/>
      <c r="AD57" s="124"/>
      <c r="AE57" s="124"/>
      <c r="AF57" s="124"/>
      <c r="AG57" s="124"/>
      <c r="AH57" s="124"/>
      <c r="AI57" s="123"/>
      <c r="AJ57" s="124"/>
      <c r="AK57" s="124"/>
      <c r="AL57" s="124"/>
      <c r="AM57" s="124"/>
      <c r="AN57" s="124"/>
      <c r="AO57" s="143"/>
      <c r="AP57" s="123"/>
      <c r="AQ57" s="123"/>
      <c r="AR57" s="144"/>
      <c r="AS57" s="145"/>
      <c r="AT57" s="136"/>
      <c r="AU57" s="124"/>
      <c r="AV57" s="124"/>
      <c r="AW57" s="124"/>
      <c r="AX57" s="124"/>
      <c r="AY57" s="181"/>
      <c r="AZ57" s="181"/>
      <c r="BA57" s="181"/>
      <c r="BB57" s="181"/>
      <c r="BC57" s="181"/>
      <c r="BD57" s="165"/>
    </row>
    <row r="58" spans="1:56" ht="24.95" customHeight="1" x14ac:dyDescent="0.15">
      <c r="A58" s="121"/>
      <c r="B58" s="122"/>
      <c r="C58" s="123"/>
      <c r="D58" s="124"/>
      <c r="E58" s="123"/>
      <c r="F58" s="137"/>
      <c r="G58" s="146"/>
      <c r="H58" s="147"/>
      <c r="I58" s="147"/>
      <c r="J58" s="146"/>
      <c r="K58" s="146"/>
      <c r="L58" s="146"/>
      <c r="M58" s="146"/>
      <c r="N58" s="146"/>
      <c r="O58" s="146"/>
      <c r="P58" s="146"/>
      <c r="Q58" s="147"/>
      <c r="R58" s="147"/>
      <c r="S58" s="147"/>
      <c r="T58" s="147"/>
      <c r="U58" s="147"/>
      <c r="V58" s="147"/>
      <c r="W58" s="147"/>
      <c r="X58" s="124"/>
      <c r="Y58" s="124"/>
      <c r="Z58" s="137"/>
      <c r="AA58" s="137"/>
      <c r="AB58" s="124"/>
      <c r="AC58" s="124"/>
      <c r="AD58" s="124"/>
      <c r="AE58" s="124"/>
      <c r="AF58" s="124"/>
      <c r="AG58" s="124"/>
      <c r="AH58" s="124"/>
      <c r="AI58" s="123"/>
      <c r="AJ58" s="124"/>
      <c r="AK58" s="124"/>
      <c r="AL58" s="124"/>
      <c r="AM58" s="124"/>
      <c r="AN58" s="124"/>
      <c r="AO58" s="143"/>
      <c r="AP58" s="123"/>
      <c r="AQ58" s="123"/>
      <c r="AR58" s="144"/>
      <c r="AS58" s="145"/>
      <c r="AT58" s="148"/>
      <c r="AU58" s="124"/>
      <c r="AV58" s="124"/>
      <c r="AW58" s="124"/>
      <c r="AX58" s="124"/>
      <c r="AY58" s="181"/>
      <c r="AZ58" s="181"/>
      <c r="BA58" s="181"/>
      <c r="BB58" s="181"/>
      <c r="BC58" s="181"/>
      <c r="BD58" s="165"/>
    </row>
    <row r="59" spans="1:56" ht="100.5" customHeight="1" x14ac:dyDescent="0.15">
      <c r="A59" s="121"/>
      <c r="B59" s="149"/>
      <c r="C59" s="150"/>
      <c r="D59" s="151"/>
      <c r="E59" s="150"/>
      <c r="F59" s="152"/>
      <c r="G59" s="153"/>
      <c r="H59" s="154"/>
      <c r="I59" s="154"/>
      <c r="J59" s="153"/>
      <c r="K59" s="153"/>
      <c r="L59" s="153"/>
      <c r="M59" s="153"/>
      <c r="N59" s="153"/>
      <c r="O59" s="153"/>
      <c r="P59" s="153"/>
      <c r="Q59" s="154"/>
      <c r="R59" s="154"/>
      <c r="S59" s="154"/>
      <c r="T59" s="154"/>
      <c r="U59" s="154"/>
      <c r="V59" s="154"/>
      <c r="W59" s="154"/>
      <c r="X59" s="151"/>
      <c r="Y59" s="151"/>
      <c r="Z59" s="152"/>
      <c r="AA59" s="152"/>
      <c r="AB59" s="151"/>
      <c r="AC59" s="151"/>
      <c r="AD59" s="151"/>
      <c r="AE59" s="151"/>
      <c r="AF59" s="151"/>
      <c r="AG59" s="151"/>
      <c r="AH59" s="151"/>
      <c r="AI59" s="150"/>
      <c r="AJ59" s="151"/>
      <c r="AK59" s="151"/>
      <c r="AL59" s="151"/>
      <c r="AM59" s="151"/>
      <c r="AN59" s="151"/>
      <c r="AO59" s="155"/>
      <c r="AP59" s="150"/>
      <c r="AQ59" s="150"/>
      <c r="AR59" s="156"/>
      <c r="AS59" s="157"/>
      <c r="AT59" s="158"/>
      <c r="AU59" s="151"/>
      <c r="AV59" s="151"/>
      <c r="AW59" s="151"/>
      <c r="AX59" s="151"/>
      <c r="AY59" s="182"/>
      <c r="AZ59" s="182"/>
      <c r="BA59" s="182"/>
      <c r="BB59" s="182"/>
      <c r="BC59" s="182"/>
      <c r="BD59" s="165"/>
    </row>
    <row r="60" spans="1:56" ht="24" customHeight="1" x14ac:dyDescent="0.2">
      <c r="B60" s="159" t="s">
        <v>139</v>
      </c>
      <c r="C60" s="163"/>
      <c r="D60" s="161">
        <v>2</v>
      </c>
      <c r="E60" s="161">
        <v>2</v>
      </c>
      <c r="F60" s="161">
        <v>0</v>
      </c>
      <c r="G60" s="161">
        <v>2</v>
      </c>
      <c r="H60" s="161">
        <v>0</v>
      </c>
      <c r="I60" s="161">
        <v>0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2</v>
      </c>
      <c r="U60" s="161">
        <v>0</v>
      </c>
      <c r="V60" s="161">
        <v>0</v>
      </c>
      <c r="W60" s="161">
        <v>0</v>
      </c>
      <c r="X60" s="161">
        <v>0</v>
      </c>
      <c r="Y60" s="161">
        <v>0</v>
      </c>
      <c r="Z60" s="161">
        <v>0</v>
      </c>
      <c r="AA60" s="161">
        <v>0</v>
      </c>
      <c r="AB60" s="161">
        <v>0</v>
      </c>
      <c r="AC60" s="161">
        <v>0</v>
      </c>
      <c r="AD60" s="161">
        <v>0</v>
      </c>
      <c r="AE60" s="161">
        <v>0</v>
      </c>
      <c r="AF60" s="171">
        <v>0</v>
      </c>
      <c r="AG60" s="171">
        <v>0</v>
      </c>
      <c r="AH60" s="171">
        <v>0</v>
      </c>
      <c r="AI60" s="171">
        <v>0</v>
      </c>
      <c r="AJ60" s="171">
        <v>0</v>
      </c>
      <c r="AK60" s="171">
        <v>0</v>
      </c>
      <c r="AL60" s="171">
        <v>0</v>
      </c>
      <c r="AM60" s="171">
        <v>0</v>
      </c>
      <c r="AN60" s="171">
        <v>0</v>
      </c>
      <c r="AO60" s="171">
        <v>0</v>
      </c>
      <c r="AP60" s="171">
        <v>0</v>
      </c>
      <c r="AQ60" s="171">
        <v>0</v>
      </c>
      <c r="AR60" s="171">
        <v>0</v>
      </c>
      <c r="AS60" s="171">
        <v>0</v>
      </c>
      <c r="AT60" s="171">
        <v>0</v>
      </c>
      <c r="AU60" s="161">
        <v>0</v>
      </c>
      <c r="AV60" s="160"/>
      <c r="AW60" s="161">
        <v>0</v>
      </c>
      <c r="AX60" s="161">
        <v>0</v>
      </c>
      <c r="AY60" s="164">
        <f>X60/D60%</f>
        <v>0</v>
      </c>
      <c r="AZ60" s="164">
        <v>0</v>
      </c>
      <c r="BA60" s="164">
        <f>AH60/D60*100</f>
        <v>0</v>
      </c>
      <c r="BB60" s="164">
        <f>AP60/D60*100000</f>
        <v>0</v>
      </c>
      <c r="BC60" s="164">
        <v>0</v>
      </c>
      <c r="BD60" s="165"/>
    </row>
    <row r="61" spans="1:56" ht="17.25" customHeight="1" x14ac:dyDescent="0.2">
      <c r="B61" s="102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97"/>
      <c r="AV61" s="102"/>
      <c r="AW61" s="102"/>
      <c r="AX61" s="198"/>
      <c r="AY61" s="164"/>
      <c r="AZ61" s="164"/>
      <c r="BA61" s="164"/>
      <c r="BB61" s="164"/>
      <c r="BC61" s="164"/>
      <c r="BD61" s="165"/>
    </row>
    <row r="62" spans="1:56" ht="24" customHeight="1" x14ac:dyDescent="0.2">
      <c r="B62" s="159" t="s">
        <v>179</v>
      </c>
      <c r="C62" s="161">
        <v>46976</v>
      </c>
      <c r="D62" s="161">
        <v>2531</v>
      </c>
      <c r="E62" s="161">
        <v>2531</v>
      </c>
      <c r="F62" s="161">
        <v>0</v>
      </c>
      <c r="G62" s="161">
        <v>2358</v>
      </c>
      <c r="H62" s="161">
        <v>69</v>
      </c>
      <c r="I62" s="161">
        <v>2</v>
      </c>
      <c r="J62" s="161">
        <v>90</v>
      </c>
      <c r="K62" s="161">
        <v>12</v>
      </c>
      <c r="L62" s="161">
        <v>0</v>
      </c>
      <c r="M62" s="161">
        <v>0</v>
      </c>
      <c r="N62" s="161">
        <v>0</v>
      </c>
      <c r="O62" s="161">
        <v>0</v>
      </c>
      <c r="P62" s="161">
        <v>0</v>
      </c>
      <c r="Q62" s="161">
        <v>0</v>
      </c>
      <c r="R62" s="161">
        <v>0</v>
      </c>
      <c r="S62" s="161">
        <v>0</v>
      </c>
      <c r="T62" s="161">
        <v>2358</v>
      </c>
      <c r="U62" s="161">
        <v>69</v>
      </c>
      <c r="V62" s="161">
        <v>104</v>
      </c>
      <c r="W62" s="161">
        <v>0</v>
      </c>
      <c r="X62" s="161">
        <v>173</v>
      </c>
      <c r="Y62" s="161">
        <v>135</v>
      </c>
      <c r="Z62" s="161">
        <v>16</v>
      </c>
      <c r="AA62" s="161">
        <v>27</v>
      </c>
      <c r="AB62" s="161">
        <v>15</v>
      </c>
      <c r="AC62" s="161">
        <v>99</v>
      </c>
      <c r="AD62" s="161">
        <v>84</v>
      </c>
      <c r="AE62" s="161">
        <v>57</v>
      </c>
      <c r="AF62" s="171">
        <v>47</v>
      </c>
      <c r="AG62" s="171">
        <v>8</v>
      </c>
      <c r="AH62" s="171">
        <v>4</v>
      </c>
      <c r="AI62" s="171">
        <v>1</v>
      </c>
      <c r="AJ62" s="171">
        <v>0</v>
      </c>
      <c r="AK62" s="171">
        <v>0</v>
      </c>
      <c r="AL62" s="171">
        <v>0</v>
      </c>
      <c r="AM62" s="171">
        <v>0</v>
      </c>
      <c r="AN62" s="171">
        <v>0</v>
      </c>
      <c r="AO62" s="171">
        <v>0</v>
      </c>
      <c r="AP62" s="171">
        <v>0</v>
      </c>
      <c r="AQ62" s="171">
        <v>13</v>
      </c>
      <c r="AR62" s="171">
        <v>0</v>
      </c>
      <c r="AS62" s="171">
        <v>5</v>
      </c>
      <c r="AT62" s="171">
        <v>38</v>
      </c>
      <c r="AU62" s="161">
        <v>2</v>
      </c>
      <c r="AV62" s="199">
        <f>(D62+AW62-AX62)/C62%</f>
        <v>11.290871934604905</v>
      </c>
      <c r="AW62" s="161">
        <v>2875</v>
      </c>
      <c r="AX62" s="161">
        <v>102</v>
      </c>
      <c r="AY62" s="164">
        <f t="shared" ref="AY62:AY75" si="10">X62/D62%</f>
        <v>6.835242986961676</v>
      </c>
      <c r="AZ62" s="164">
        <f t="shared" ref="AZ62:AZ75" si="11">Y62/X62%</f>
        <v>78.034682080924853</v>
      </c>
      <c r="BA62" s="164">
        <f t="shared" ref="BA62:BA75" si="12">AH62/D62*100</f>
        <v>0.15804030027657051</v>
      </c>
      <c r="BB62" s="164">
        <f>AP62/D62*100000</f>
        <v>0</v>
      </c>
      <c r="BC62" s="164">
        <f>AP62/X62%</f>
        <v>0</v>
      </c>
      <c r="BD62" s="165"/>
    </row>
    <row r="63" spans="1:56" ht="24" customHeight="1" x14ac:dyDescent="0.2">
      <c r="B63" s="159" t="s">
        <v>180</v>
      </c>
      <c r="C63" s="161">
        <v>46994</v>
      </c>
      <c r="D63" s="161">
        <v>2900</v>
      </c>
      <c r="E63" s="161">
        <v>2900</v>
      </c>
      <c r="F63" s="161">
        <v>0</v>
      </c>
      <c r="G63" s="161">
        <v>2699</v>
      </c>
      <c r="H63" s="161">
        <v>55</v>
      </c>
      <c r="I63" s="161">
        <v>16</v>
      </c>
      <c r="J63" s="161">
        <v>105</v>
      </c>
      <c r="K63" s="161">
        <v>24</v>
      </c>
      <c r="L63" s="161">
        <v>1</v>
      </c>
      <c r="M63" s="161">
        <v>0</v>
      </c>
      <c r="N63" s="161">
        <v>0</v>
      </c>
      <c r="O63" s="161">
        <v>0</v>
      </c>
      <c r="P63" s="161">
        <v>0</v>
      </c>
      <c r="Q63" s="161">
        <v>0</v>
      </c>
      <c r="R63" s="161">
        <v>0</v>
      </c>
      <c r="S63" s="161">
        <v>0</v>
      </c>
      <c r="T63" s="161">
        <v>2699</v>
      </c>
      <c r="U63" s="161">
        <v>55</v>
      </c>
      <c r="V63" s="161">
        <v>146</v>
      </c>
      <c r="W63" s="161">
        <v>0</v>
      </c>
      <c r="X63" s="161">
        <v>201</v>
      </c>
      <c r="Y63" s="161">
        <v>165</v>
      </c>
      <c r="Z63" s="161">
        <v>17</v>
      </c>
      <c r="AA63" s="161">
        <v>23</v>
      </c>
      <c r="AB63" s="161">
        <v>23</v>
      </c>
      <c r="AC63" s="161">
        <v>105</v>
      </c>
      <c r="AD63" s="161">
        <v>97</v>
      </c>
      <c r="AE63" s="161">
        <v>57</v>
      </c>
      <c r="AF63" s="171">
        <v>44</v>
      </c>
      <c r="AG63" s="171">
        <v>20</v>
      </c>
      <c r="AH63" s="171">
        <v>12</v>
      </c>
      <c r="AI63" s="171">
        <v>1</v>
      </c>
      <c r="AJ63" s="171">
        <v>1</v>
      </c>
      <c r="AK63" s="171">
        <v>0</v>
      </c>
      <c r="AL63" s="171">
        <v>0</v>
      </c>
      <c r="AM63" s="171">
        <v>0</v>
      </c>
      <c r="AN63" s="171">
        <v>0</v>
      </c>
      <c r="AO63" s="171">
        <v>0</v>
      </c>
      <c r="AP63" s="171">
        <v>1</v>
      </c>
      <c r="AQ63" s="171">
        <v>21</v>
      </c>
      <c r="AR63" s="171">
        <v>0</v>
      </c>
      <c r="AS63" s="171">
        <v>7</v>
      </c>
      <c r="AT63" s="171">
        <v>36</v>
      </c>
      <c r="AU63" s="161">
        <v>1</v>
      </c>
      <c r="AV63" s="199">
        <f t="shared" ref="AV63:AV74" si="13">(D63+AW63-AX63)/C63%</f>
        <v>11.686598289143294</v>
      </c>
      <c r="AW63" s="161">
        <v>2812</v>
      </c>
      <c r="AX63" s="161">
        <v>220</v>
      </c>
      <c r="AY63" s="164">
        <f t="shared" si="10"/>
        <v>6.931034482758621</v>
      </c>
      <c r="AZ63" s="164">
        <f t="shared" si="11"/>
        <v>82.089552238805979</v>
      </c>
      <c r="BA63" s="164">
        <f t="shared" si="12"/>
        <v>0.41379310344827586</v>
      </c>
      <c r="BB63" s="164">
        <f t="shared" ref="BB63:BB75" si="14">AP63/D63*100000</f>
        <v>34.482758620689651</v>
      </c>
      <c r="BC63" s="164">
        <f t="shared" ref="BC63:BC75" si="15">AP63/X63%</f>
        <v>0.49751243781094534</v>
      </c>
      <c r="BD63" s="165"/>
    </row>
    <row r="64" spans="1:56" ht="24" customHeight="1" x14ac:dyDescent="0.2">
      <c r="B64" s="159" t="s">
        <v>181</v>
      </c>
      <c r="C64" s="161">
        <v>55582</v>
      </c>
      <c r="D64" s="161">
        <v>5281</v>
      </c>
      <c r="E64" s="161">
        <v>5281</v>
      </c>
      <c r="F64" s="161">
        <v>0</v>
      </c>
      <c r="G64" s="161">
        <v>5063</v>
      </c>
      <c r="H64" s="161">
        <v>65</v>
      </c>
      <c r="I64" s="161">
        <v>14</v>
      </c>
      <c r="J64" s="161">
        <v>83</v>
      </c>
      <c r="K64" s="161">
        <v>48</v>
      </c>
      <c r="L64" s="161">
        <v>1</v>
      </c>
      <c r="M64" s="161">
        <v>5</v>
      </c>
      <c r="N64" s="161">
        <v>2</v>
      </c>
      <c r="O64" s="161">
        <v>0</v>
      </c>
      <c r="P64" s="161">
        <v>0</v>
      </c>
      <c r="Q64" s="161">
        <v>0</v>
      </c>
      <c r="R64" s="161">
        <v>0</v>
      </c>
      <c r="S64" s="161">
        <v>0</v>
      </c>
      <c r="T64" s="161">
        <v>5063</v>
      </c>
      <c r="U64" s="161">
        <v>65</v>
      </c>
      <c r="V64" s="161">
        <v>153</v>
      </c>
      <c r="W64" s="161">
        <v>0</v>
      </c>
      <c r="X64" s="161">
        <v>218</v>
      </c>
      <c r="Y64" s="161">
        <v>175</v>
      </c>
      <c r="Z64" s="161">
        <v>18</v>
      </c>
      <c r="AA64" s="161">
        <v>28</v>
      </c>
      <c r="AB64" s="161">
        <v>29</v>
      </c>
      <c r="AC64" s="161">
        <v>116</v>
      </c>
      <c r="AD64" s="161">
        <v>110</v>
      </c>
      <c r="AE64" s="161">
        <v>61</v>
      </c>
      <c r="AF64" s="171">
        <v>38</v>
      </c>
      <c r="AG64" s="171">
        <v>19</v>
      </c>
      <c r="AH64" s="171">
        <v>21</v>
      </c>
      <c r="AI64" s="171">
        <v>2</v>
      </c>
      <c r="AJ64" s="171">
        <v>3</v>
      </c>
      <c r="AK64" s="171">
        <v>0</v>
      </c>
      <c r="AL64" s="171">
        <v>1</v>
      </c>
      <c r="AM64" s="171">
        <v>0</v>
      </c>
      <c r="AN64" s="171">
        <v>0</v>
      </c>
      <c r="AO64" s="171">
        <v>1</v>
      </c>
      <c r="AP64" s="171">
        <v>4</v>
      </c>
      <c r="AQ64" s="171">
        <v>19</v>
      </c>
      <c r="AR64" s="171">
        <v>0</v>
      </c>
      <c r="AS64" s="171">
        <v>7</v>
      </c>
      <c r="AT64" s="171">
        <v>43</v>
      </c>
      <c r="AU64" s="161">
        <v>2</v>
      </c>
      <c r="AV64" s="199">
        <f t="shared" si="13"/>
        <v>18.259508473966392</v>
      </c>
      <c r="AW64" s="161">
        <v>5285</v>
      </c>
      <c r="AX64" s="161">
        <v>417</v>
      </c>
      <c r="AY64" s="164">
        <f t="shared" si="10"/>
        <v>4.1280060594584356</v>
      </c>
      <c r="AZ64" s="164">
        <f t="shared" si="11"/>
        <v>80.275229357798153</v>
      </c>
      <c r="BA64" s="164">
        <f t="shared" si="12"/>
        <v>0.39765195985608781</v>
      </c>
      <c r="BB64" s="164">
        <f t="shared" si="14"/>
        <v>75.743230448778633</v>
      </c>
      <c r="BC64" s="164">
        <f t="shared" si="15"/>
        <v>1.8348623853211008</v>
      </c>
      <c r="BD64" s="165"/>
    </row>
    <row r="65" spans="1:56" ht="24" customHeight="1" x14ac:dyDescent="0.2">
      <c r="B65" s="159" t="s">
        <v>143</v>
      </c>
      <c r="C65" s="161">
        <v>63169</v>
      </c>
      <c r="D65" s="161">
        <v>5332</v>
      </c>
      <c r="E65" s="161">
        <v>5332</v>
      </c>
      <c r="F65" s="161">
        <v>1</v>
      </c>
      <c r="G65" s="161">
        <v>5143</v>
      </c>
      <c r="H65" s="161">
        <v>54</v>
      </c>
      <c r="I65" s="161">
        <v>13</v>
      </c>
      <c r="J65" s="161">
        <v>82</v>
      </c>
      <c r="K65" s="161">
        <v>35</v>
      </c>
      <c r="L65" s="161">
        <v>2</v>
      </c>
      <c r="M65" s="161">
        <v>1</v>
      </c>
      <c r="N65" s="161">
        <v>0</v>
      </c>
      <c r="O65" s="161">
        <v>1</v>
      </c>
      <c r="P65" s="161">
        <v>0</v>
      </c>
      <c r="Q65" s="161">
        <v>1</v>
      </c>
      <c r="R65" s="161">
        <v>0</v>
      </c>
      <c r="S65" s="161">
        <v>0</v>
      </c>
      <c r="T65" s="161">
        <v>5143</v>
      </c>
      <c r="U65" s="161">
        <v>54</v>
      </c>
      <c r="V65" s="161">
        <v>134</v>
      </c>
      <c r="W65" s="161">
        <v>1</v>
      </c>
      <c r="X65" s="161">
        <v>189</v>
      </c>
      <c r="Y65" s="161">
        <v>168</v>
      </c>
      <c r="Z65" s="161">
        <v>30</v>
      </c>
      <c r="AA65" s="161">
        <v>21</v>
      </c>
      <c r="AB65" s="161">
        <v>22</v>
      </c>
      <c r="AC65" s="161">
        <v>108</v>
      </c>
      <c r="AD65" s="161">
        <v>109</v>
      </c>
      <c r="AE65" s="161">
        <v>44</v>
      </c>
      <c r="AF65" s="171">
        <v>50</v>
      </c>
      <c r="AG65" s="171">
        <v>23</v>
      </c>
      <c r="AH65" s="171">
        <v>14</v>
      </c>
      <c r="AI65" s="171">
        <v>0</v>
      </c>
      <c r="AJ65" s="171">
        <v>1</v>
      </c>
      <c r="AK65" s="171">
        <v>0</v>
      </c>
      <c r="AL65" s="171">
        <v>2</v>
      </c>
      <c r="AM65" s="171">
        <v>0</v>
      </c>
      <c r="AN65" s="171">
        <v>0</v>
      </c>
      <c r="AO65" s="171">
        <v>0</v>
      </c>
      <c r="AP65" s="171">
        <v>1</v>
      </c>
      <c r="AQ65" s="171">
        <v>25</v>
      </c>
      <c r="AR65" s="171">
        <v>0</v>
      </c>
      <c r="AS65" s="171">
        <v>5</v>
      </c>
      <c r="AT65" s="171">
        <v>21</v>
      </c>
      <c r="AU65" s="161">
        <v>3</v>
      </c>
      <c r="AV65" s="199">
        <f t="shared" si="13"/>
        <v>15.893871994174356</v>
      </c>
      <c r="AW65" s="161">
        <v>5403</v>
      </c>
      <c r="AX65" s="161">
        <v>695</v>
      </c>
      <c r="AY65" s="164">
        <f t="shared" si="10"/>
        <v>3.5446361590397597</v>
      </c>
      <c r="AZ65" s="164">
        <f t="shared" si="11"/>
        <v>88.8888888888889</v>
      </c>
      <c r="BA65" s="164">
        <f t="shared" si="12"/>
        <v>0.2625656414103526</v>
      </c>
      <c r="BB65" s="164">
        <f t="shared" si="14"/>
        <v>18.754688672168044</v>
      </c>
      <c r="BC65" s="164">
        <f t="shared" si="15"/>
        <v>0.52910052910052918</v>
      </c>
      <c r="BD65" s="165"/>
    </row>
    <row r="66" spans="1:56" ht="24" customHeight="1" x14ac:dyDescent="0.2">
      <c r="B66" s="159" t="s">
        <v>144</v>
      </c>
      <c r="C66" s="161">
        <v>75390</v>
      </c>
      <c r="D66" s="161">
        <v>7093</v>
      </c>
      <c r="E66" s="161">
        <v>7093</v>
      </c>
      <c r="F66" s="161">
        <v>0</v>
      </c>
      <c r="G66" s="161">
        <v>6890</v>
      </c>
      <c r="H66" s="161">
        <v>67</v>
      </c>
      <c r="I66" s="161">
        <v>11</v>
      </c>
      <c r="J66" s="161">
        <v>74</v>
      </c>
      <c r="K66" s="161">
        <v>38</v>
      </c>
      <c r="L66" s="161">
        <v>1</v>
      </c>
      <c r="M66" s="161">
        <v>8</v>
      </c>
      <c r="N66" s="161">
        <v>1</v>
      </c>
      <c r="O66" s="161">
        <v>3</v>
      </c>
      <c r="P66" s="161">
        <v>0</v>
      </c>
      <c r="Q66" s="161">
        <v>0</v>
      </c>
      <c r="R66" s="161">
        <v>0</v>
      </c>
      <c r="S66" s="161">
        <v>0</v>
      </c>
      <c r="T66" s="161">
        <v>6890</v>
      </c>
      <c r="U66" s="161">
        <v>67</v>
      </c>
      <c r="V66" s="161">
        <v>136</v>
      </c>
      <c r="W66" s="161">
        <v>0</v>
      </c>
      <c r="X66" s="161">
        <v>203</v>
      </c>
      <c r="Y66" s="161">
        <v>157</v>
      </c>
      <c r="Z66" s="161">
        <v>29</v>
      </c>
      <c r="AA66" s="161">
        <v>17</v>
      </c>
      <c r="AB66" s="161">
        <v>25</v>
      </c>
      <c r="AC66" s="161">
        <v>102</v>
      </c>
      <c r="AD66" s="161">
        <v>92</v>
      </c>
      <c r="AE66" s="161">
        <v>56</v>
      </c>
      <c r="AF66" s="171">
        <v>39</v>
      </c>
      <c r="AG66" s="171">
        <v>16</v>
      </c>
      <c r="AH66" s="171">
        <v>14</v>
      </c>
      <c r="AI66" s="171">
        <v>0</v>
      </c>
      <c r="AJ66" s="171">
        <v>0</v>
      </c>
      <c r="AK66" s="171">
        <v>0</v>
      </c>
      <c r="AL66" s="171">
        <v>3</v>
      </c>
      <c r="AM66" s="171">
        <v>1</v>
      </c>
      <c r="AN66" s="171">
        <v>1</v>
      </c>
      <c r="AO66" s="171">
        <v>0</v>
      </c>
      <c r="AP66" s="171">
        <v>2</v>
      </c>
      <c r="AQ66" s="171">
        <v>24</v>
      </c>
      <c r="AR66" s="171">
        <v>1</v>
      </c>
      <c r="AS66" s="171">
        <v>1</v>
      </c>
      <c r="AT66" s="171">
        <v>46</v>
      </c>
      <c r="AU66" s="161">
        <v>3</v>
      </c>
      <c r="AV66" s="199">
        <f t="shared" si="13"/>
        <v>17.849847459875317</v>
      </c>
      <c r="AW66" s="161">
        <v>7395</v>
      </c>
      <c r="AX66" s="161">
        <v>1031</v>
      </c>
      <c r="AY66" s="164">
        <f t="shared" si="10"/>
        <v>2.8619765966445789</v>
      </c>
      <c r="AZ66" s="164">
        <f t="shared" si="11"/>
        <v>77.339901477832527</v>
      </c>
      <c r="BA66" s="164">
        <f t="shared" si="12"/>
        <v>0.19737769632031579</v>
      </c>
      <c r="BB66" s="164">
        <f t="shared" si="14"/>
        <v>28.196813760045117</v>
      </c>
      <c r="BC66" s="164">
        <f t="shared" si="15"/>
        <v>0.98522167487684742</v>
      </c>
      <c r="BD66" s="165"/>
    </row>
    <row r="67" spans="1:56" ht="24" customHeight="1" x14ac:dyDescent="0.2">
      <c r="B67" s="159" t="s">
        <v>145</v>
      </c>
      <c r="C67" s="161">
        <v>74347</v>
      </c>
      <c r="D67" s="161">
        <v>5728</v>
      </c>
      <c r="E67" s="161">
        <v>5728</v>
      </c>
      <c r="F67" s="161">
        <v>1</v>
      </c>
      <c r="G67" s="161">
        <v>5568</v>
      </c>
      <c r="H67" s="161">
        <v>58</v>
      </c>
      <c r="I67" s="161">
        <v>9</v>
      </c>
      <c r="J67" s="161">
        <v>57</v>
      </c>
      <c r="K67" s="161">
        <v>26</v>
      </c>
      <c r="L67" s="161">
        <v>2</v>
      </c>
      <c r="M67" s="161">
        <v>6</v>
      </c>
      <c r="N67" s="161">
        <v>1</v>
      </c>
      <c r="O67" s="161">
        <v>0</v>
      </c>
      <c r="P67" s="161">
        <v>0</v>
      </c>
      <c r="Q67" s="161">
        <v>1</v>
      </c>
      <c r="R67" s="161">
        <v>0</v>
      </c>
      <c r="S67" s="161">
        <v>0</v>
      </c>
      <c r="T67" s="161">
        <v>5568</v>
      </c>
      <c r="U67" s="161">
        <v>58</v>
      </c>
      <c r="V67" s="161">
        <v>101</v>
      </c>
      <c r="W67" s="161">
        <v>1</v>
      </c>
      <c r="X67" s="161">
        <v>160</v>
      </c>
      <c r="Y67" s="161">
        <v>134</v>
      </c>
      <c r="Z67" s="161">
        <v>32</v>
      </c>
      <c r="AA67" s="161">
        <v>10</v>
      </c>
      <c r="AB67" s="161">
        <v>17</v>
      </c>
      <c r="AC67" s="161">
        <v>78</v>
      </c>
      <c r="AD67" s="161">
        <v>72</v>
      </c>
      <c r="AE67" s="161">
        <v>44</v>
      </c>
      <c r="AF67" s="171">
        <v>25</v>
      </c>
      <c r="AG67" s="171">
        <v>13</v>
      </c>
      <c r="AH67" s="171">
        <v>12</v>
      </c>
      <c r="AI67" s="171">
        <v>0</v>
      </c>
      <c r="AJ67" s="171">
        <v>1</v>
      </c>
      <c r="AK67" s="171">
        <v>2</v>
      </c>
      <c r="AL67" s="171">
        <v>0</v>
      </c>
      <c r="AM67" s="171">
        <v>1</v>
      </c>
      <c r="AN67" s="171">
        <v>0</v>
      </c>
      <c r="AO67" s="171">
        <v>0</v>
      </c>
      <c r="AP67" s="171">
        <v>4</v>
      </c>
      <c r="AQ67" s="171">
        <v>23</v>
      </c>
      <c r="AR67" s="171">
        <v>1</v>
      </c>
      <c r="AS67" s="171">
        <v>10</v>
      </c>
      <c r="AT67" s="171">
        <v>26</v>
      </c>
      <c r="AU67" s="161">
        <v>5</v>
      </c>
      <c r="AV67" s="199">
        <f t="shared" si="13"/>
        <v>14.085302702193767</v>
      </c>
      <c r="AW67" s="161">
        <v>5840</v>
      </c>
      <c r="AX67" s="161">
        <v>1096</v>
      </c>
      <c r="AY67" s="164">
        <f t="shared" si="10"/>
        <v>2.7932960893854748</v>
      </c>
      <c r="AZ67" s="164">
        <f t="shared" si="11"/>
        <v>83.75</v>
      </c>
      <c r="BA67" s="164">
        <f t="shared" si="12"/>
        <v>0.20949720670391062</v>
      </c>
      <c r="BB67" s="164">
        <f t="shared" si="14"/>
        <v>69.832402234636874</v>
      </c>
      <c r="BC67" s="164">
        <f t="shared" si="15"/>
        <v>2.5</v>
      </c>
      <c r="BD67" s="165"/>
    </row>
    <row r="68" spans="1:56" ht="24" customHeight="1" x14ac:dyDescent="0.2">
      <c r="B68" s="159" t="s">
        <v>146</v>
      </c>
      <c r="C68" s="161">
        <v>69839</v>
      </c>
      <c r="D68" s="161">
        <v>6181</v>
      </c>
      <c r="E68" s="161">
        <v>6181</v>
      </c>
      <c r="F68" s="161">
        <v>1</v>
      </c>
      <c r="G68" s="161">
        <v>6051</v>
      </c>
      <c r="H68" s="161">
        <v>47</v>
      </c>
      <c r="I68" s="161">
        <v>18</v>
      </c>
      <c r="J68" s="161">
        <v>35</v>
      </c>
      <c r="K68" s="161">
        <v>15</v>
      </c>
      <c r="L68" s="161">
        <v>2</v>
      </c>
      <c r="M68" s="161">
        <v>8</v>
      </c>
      <c r="N68" s="161">
        <v>0</v>
      </c>
      <c r="O68" s="161">
        <v>1</v>
      </c>
      <c r="P68" s="161">
        <v>3</v>
      </c>
      <c r="Q68" s="161">
        <v>1</v>
      </c>
      <c r="R68" s="161">
        <v>0</v>
      </c>
      <c r="S68" s="161">
        <v>0</v>
      </c>
      <c r="T68" s="161">
        <v>6051</v>
      </c>
      <c r="U68" s="161">
        <v>47</v>
      </c>
      <c r="V68" s="161">
        <v>82</v>
      </c>
      <c r="W68" s="161">
        <v>1</v>
      </c>
      <c r="X68" s="161">
        <v>130</v>
      </c>
      <c r="Y68" s="161">
        <v>118</v>
      </c>
      <c r="Z68" s="161">
        <v>28</v>
      </c>
      <c r="AA68" s="161">
        <v>7</v>
      </c>
      <c r="AB68" s="161">
        <v>24</v>
      </c>
      <c r="AC68" s="161">
        <v>57</v>
      </c>
      <c r="AD68" s="161">
        <v>60</v>
      </c>
      <c r="AE68" s="161">
        <v>28</v>
      </c>
      <c r="AF68" s="171">
        <v>35</v>
      </c>
      <c r="AG68" s="171">
        <v>6</v>
      </c>
      <c r="AH68" s="171">
        <v>8</v>
      </c>
      <c r="AI68" s="171">
        <v>0</v>
      </c>
      <c r="AJ68" s="171">
        <v>0</v>
      </c>
      <c r="AK68" s="171">
        <v>1</v>
      </c>
      <c r="AL68" s="171">
        <v>0</v>
      </c>
      <c r="AM68" s="171">
        <v>0</v>
      </c>
      <c r="AN68" s="171">
        <v>0</v>
      </c>
      <c r="AO68" s="171">
        <v>0</v>
      </c>
      <c r="AP68" s="171">
        <v>1</v>
      </c>
      <c r="AQ68" s="171">
        <v>25</v>
      </c>
      <c r="AR68" s="171">
        <v>5</v>
      </c>
      <c r="AS68" s="171">
        <v>10</v>
      </c>
      <c r="AT68" s="171">
        <v>12</v>
      </c>
      <c r="AU68" s="161">
        <v>0</v>
      </c>
      <c r="AV68" s="199">
        <f t="shared" si="13"/>
        <v>16.008247540772349</v>
      </c>
      <c r="AW68" s="161">
        <v>6148</v>
      </c>
      <c r="AX68" s="161">
        <v>1149</v>
      </c>
      <c r="AY68" s="164">
        <f t="shared" si="10"/>
        <v>2.1032195437631449</v>
      </c>
      <c r="AZ68" s="164">
        <f t="shared" si="11"/>
        <v>90.769230769230759</v>
      </c>
      <c r="BA68" s="164">
        <f t="shared" si="12"/>
        <v>0.12942889500080892</v>
      </c>
      <c r="BB68" s="164">
        <f t="shared" si="14"/>
        <v>16.178611875101115</v>
      </c>
      <c r="BC68" s="164">
        <f t="shared" si="15"/>
        <v>0.76923076923076916</v>
      </c>
      <c r="BD68" s="165"/>
    </row>
    <row r="69" spans="1:56" ht="24" customHeight="1" x14ac:dyDescent="0.2">
      <c r="B69" s="159" t="s">
        <v>147</v>
      </c>
      <c r="C69" s="161">
        <v>69701</v>
      </c>
      <c r="D69" s="161">
        <v>5409</v>
      </c>
      <c r="E69" s="161">
        <v>5409</v>
      </c>
      <c r="F69" s="161">
        <v>3</v>
      </c>
      <c r="G69" s="161">
        <v>5354</v>
      </c>
      <c r="H69" s="161">
        <v>19</v>
      </c>
      <c r="I69" s="161">
        <v>5</v>
      </c>
      <c r="J69" s="161">
        <v>16</v>
      </c>
      <c r="K69" s="161">
        <v>7</v>
      </c>
      <c r="L69" s="161">
        <v>4</v>
      </c>
      <c r="M69" s="161">
        <v>1</v>
      </c>
      <c r="N69" s="161">
        <v>0</v>
      </c>
      <c r="O69" s="161">
        <v>0</v>
      </c>
      <c r="P69" s="161">
        <v>0</v>
      </c>
      <c r="Q69" s="161">
        <v>3</v>
      </c>
      <c r="R69" s="161">
        <v>0</v>
      </c>
      <c r="S69" s="161">
        <v>1</v>
      </c>
      <c r="T69" s="161">
        <v>5354</v>
      </c>
      <c r="U69" s="161">
        <v>19</v>
      </c>
      <c r="V69" s="161">
        <v>34</v>
      </c>
      <c r="W69" s="161">
        <v>3</v>
      </c>
      <c r="X69" s="161">
        <v>56</v>
      </c>
      <c r="Y69" s="161">
        <v>51</v>
      </c>
      <c r="Z69" s="161">
        <v>15</v>
      </c>
      <c r="AA69" s="161">
        <v>2</v>
      </c>
      <c r="AB69" s="161">
        <v>10</v>
      </c>
      <c r="AC69" s="161">
        <v>27</v>
      </c>
      <c r="AD69" s="161">
        <v>22</v>
      </c>
      <c r="AE69" s="161">
        <v>14</v>
      </c>
      <c r="AF69" s="171">
        <v>10</v>
      </c>
      <c r="AG69" s="171">
        <v>6</v>
      </c>
      <c r="AH69" s="171">
        <v>4</v>
      </c>
      <c r="AI69" s="171">
        <v>0</v>
      </c>
      <c r="AJ69" s="171">
        <v>1</v>
      </c>
      <c r="AK69" s="171">
        <v>1</v>
      </c>
      <c r="AL69" s="171">
        <v>0</v>
      </c>
      <c r="AM69" s="171">
        <v>0</v>
      </c>
      <c r="AN69" s="171">
        <v>0</v>
      </c>
      <c r="AO69" s="171">
        <v>0</v>
      </c>
      <c r="AP69" s="171">
        <v>2</v>
      </c>
      <c r="AQ69" s="171">
        <v>6</v>
      </c>
      <c r="AR69" s="171">
        <v>0</v>
      </c>
      <c r="AS69" s="171">
        <v>7</v>
      </c>
      <c r="AT69" s="171">
        <v>5</v>
      </c>
      <c r="AU69" s="161">
        <v>2</v>
      </c>
      <c r="AV69" s="199">
        <f t="shared" si="13"/>
        <v>14.193483594209553</v>
      </c>
      <c r="AW69" s="161">
        <v>5586</v>
      </c>
      <c r="AX69" s="161">
        <v>1102</v>
      </c>
      <c r="AY69" s="164">
        <f t="shared" si="10"/>
        <v>1.035311517840636</v>
      </c>
      <c r="AZ69" s="164">
        <f t="shared" si="11"/>
        <v>91.071428571428569</v>
      </c>
      <c r="BA69" s="164">
        <f t="shared" si="12"/>
        <v>7.3950822702902569E-2</v>
      </c>
      <c r="BB69" s="164">
        <f t="shared" si="14"/>
        <v>36.975411351451285</v>
      </c>
      <c r="BC69" s="164">
        <f t="shared" si="15"/>
        <v>3.5714285714285712</v>
      </c>
      <c r="BD69" s="165"/>
    </row>
    <row r="70" spans="1:56" ht="24" customHeight="1" x14ac:dyDescent="0.2">
      <c r="B70" s="159" t="s">
        <v>148</v>
      </c>
      <c r="C70" s="161">
        <v>77619</v>
      </c>
      <c r="D70" s="161">
        <v>7363</v>
      </c>
      <c r="E70" s="161">
        <v>7363</v>
      </c>
      <c r="F70" s="161">
        <v>4</v>
      </c>
      <c r="G70" s="161">
        <v>7320</v>
      </c>
      <c r="H70" s="161">
        <v>17</v>
      </c>
      <c r="I70" s="161">
        <v>8</v>
      </c>
      <c r="J70" s="161">
        <v>7</v>
      </c>
      <c r="K70" s="161">
        <v>3</v>
      </c>
      <c r="L70" s="161">
        <v>0</v>
      </c>
      <c r="M70" s="161">
        <v>1</v>
      </c>
      <c r="N70" s="161">
        <v>1</v>
      </c>
      <c r="O70" s="161">
        <v>2</v>
      </c>
      <c r="P70" s="161">
        <v>1</v>
      </c>
      <c r="Q70" s="161">
        <v>1</v>
      </c>
      <c r="R70" s="161">
        <v>0</v>
      </c>
      <c r="S70" s="161">
        <v>0</v>
      </c>
      <c r="T70" s="161">
        <v>7320</v>
      </c>
      <c r="U70" s="161">
        <v>17</v>
      </c>
      <c r="V70" s="161">
        <v>23</v>
      </c>
      <c r="W70" s="161">
        <v>3</v>
      </c>
      <c r="X70" s="161">
        <v>43</v>
      </c>
      <c r="Y70" s="161">
        <v>38</v>
      </c>
      <c r="Z70" s="161">
        <v>13</v>
      </c>
      <c r="AA70" s="161">
        <v>1</v>
      </c>
      <c r="AB70" s="161">
        <v>12</v>
      </c>
      <c r="AC70" s="161">
        <v>14</v>
      </c>
      <c r="AD70" s="161">
        <v>15</v>
      </c>
      <c r="AE70" s="161">
        <v>12</v>
      </c>
      <c r="AF70" s="171">
        <v>3</v>
      </c>
      <c r="AG70" s="171">
        <v>4</v>
      </c>
      <c r="AH70" s="171">
        <v>1</v>
      </c>
      <c r="AI70" s="171">
        <v>0</v>
      </c>
      <c r="AJ70" s="171">
        <v>1</v>
      </c>
      <c r="AK70" s="171">
        <v>0</v>
      </c>
      <c r="AL70" s="171">
        <v>0</v>
      </c>
      <c r="AM70" s="171">
        <v>0</v>
      </c>
      <c r="AN70" s="171">
        <v>1</v>
      </c>
      <c r="AO70" s="171">
        <v>0</v>
      </c>
      <c r="AP70" s="171">
        <v>2</v>
      </c>
      <c r="AQ70" s="171">
        <v>7</v>
      </c>
      <c r="AR70" s="171">
        <v>1</v>
      </c>
      <c r="AS70" s="171">
        <v>7</v>
      </c>
      <c r="AT70" s="171">
        <v>5</v>
      </c>
      <c r="AU70" s="161">
        <v>1</v>
      </c>
      <c r="AV70" s="199">
        <f t="shared" si="13"/>
        <v>17.951790154472487</v>
      </c>
      <c r="AW70" s="161">
        <v>7809</v>
      </c>
      <c r="AX70" s="161">
        <v>1238</v>
      </c>
      <c r="AY70" s="164">
        <f t="shared" si="10"/>
        <v>0.58400108651364935</v>
      </c>
      <c r="AZ70" s="164">
        <f t="shared" si="11"/>
        <v>88.372093023255815</v>
      </c>
      <c r="BA70" s="200">
        <f t="shared" si="12"/>
        <v>1.3581420616596496E-2</v>
      </c>
      <c r="BB70" s="164">
        <f t="shared" si="14"/>
        <v>27.162841233192992</v>
      </c>
      <c r="BC70" s="164">
        <f t="shared" si="15"/>
        <v>4.6511627906976747</v>
      </c>
      <c r="BD70" s="165"/>
    </row>
    <row r="71" spans="1:56" ht="24" customHeight="1" x14ac:dyDescent="0.2">
      <c r="B71" s="159" t="s">
        <v>149</v>
      </c>
      <c r="C71" s="161">
        <v>96648</v>
      </c>
      <c r="D71" s="161">
        <v>8811</v>
      </c>
      <c r="E71" s="161">
        <v>8811</v>
      </c>
      <c r="F71" s="161">
        <v>1</v>
      </c>
      <c r="G71" s="161">
        <v>8750</v>
      </c>
      <c r="H71" s="161">
        <v>30</v>
      </c>
      <c r="I71" s="161">
        <v>11</v>
      </c>
      <c r="J71" s="161">
        <v>10</v>
      </c>
      <c r="K71" s="161">
        <v>5</v>
      </c>
      <c r="L71" s="161">
        <v>1</v>
      </c>
      <c r="M71" s="161">
        <v>3</v>
      </c>
      <c r="N71" s="161">
        <v>0</v>
      </c>
      <c r="O71" s="161">
        <v>0</v>
      </c>
      <c r="P71" s="161">
        <v>0</v>
      </c>
      <c r="Q71" s="161">
        <v>1</v>
      </c>
      <c r="R71" s="161">
        <v>0</v>
      </c>
      <c r="S71" s="161">
        <v>0</v>
      </c>
      <c r="T71" s="161">
        <v>8750</v>
      </c>
      <c r="U71" s="161">
        <v>30</v>
      </c>
      <c r="V71" s="161">
        <v>30</v>
      </c>
      <c r="W71" s="161">
        <v>1</v>
      </c>
      <c r="X71" s="161">
        <v>61</v>
      </c>
      <c r="Y71" s="161">
        <v>51</v>
      </c>
      <c r="Z71" s="161">
        <v>11</v>
      </c>
      <c r="AA71" s="161">
        <v>7</v>
      </c>
      <c r="AB71" s="161">
        <v>12</v>
      </c>
      <c r="AC71" s="161">
        <v>29</v>
      </c>
      <c r="AD71" s="161">
        <v>25</v>
      </c>
      <c r="AE71" s="161">
        <v>20</v>
      </c>
      <c r="AF71" s="171">
        <v>4</v>
      </c>
      <c r="AG71" s="171">
        <v>6</v>
      </c>
      <c r="AH71" s="171">
        <v>1</v>
      </c>
      <c r="AI71" s="171">
        <v>0</v>
      </c>
      <c r="AJ71" s="171">
        <v>1</v>
      </c>
      <c r="AK71" s="171">
        <v>1</v>
      </c>
      <c r="AL71" s="171">
        <v>0</v>
      </c>
      <c r="AM71" s="171">
        <v>0</v>
      </c>
      <c r="AN71" s="171">
        <v>0</v>
      </c>
      <c r="AO71" s="171">
        <v>0</v>
      </c>
      <c r="AP71" s="171">
        <v>2</v>
      </c>
      <c r="AQ71" s="171">
        <v>10</v>
      </c>
      <c r="AR71" s="171">
        <v>0</v>
      </c>
      <c r="AS71" s="171">
        <v>6</v>
      </c>
      <c r="AT71" s="171">
        <v>10</v>
      </c>
      <c r="AU71" s="161">
        <v>2</v>
      </c>
      <c r="AV71" s="199">
        <f t="shared" si="13"/>
        <v>17.159175564936678</v>
      </c>
      <c r="AW71" s="161">
        <v>9469</v>
      </c>
      <c r="AX71" s="161">
        <v>1696</v>
      </c>
      <c r="AY71" s="164">
        <f t="shared" si="10"/>
        <v>0.69231642265350135</v>
      </c>
      <c r="AZ71" s="164">
        <f t="shared" si="11"/>
        <v>83.606557377049185</v>
      </c>
      <c r="BA71" s="200">
        <f t="shared" si="12"/>
        <v>1.1349449551696743E-2</v>
      </c>
      <c r="BB71" s="164">
        <f t="shared" si="14"/>
        <v>22.698899103393487</v>
      </c>
      <c r="BC71" s="164">
        <f t="shared" si="15"/>
        <v>3.278688524590164</v>
      </c>
      <c r="BD71" s="165"/>
    </row>
    <row r="72" spans="1:56" ht="24" customHeight="1" x14ac:dyDescent="0.2">
      <c r="B72" s="159" t="s">
        <v>150</v>
      </c>
      <c r="C72" s="161">
        <v>77710</v>
      </c>
      <c r="D72" s="161">
        <v>7444</v>
      </c>
      <c r="E72" s="161">
        <v>7444</v>
      </c>
      <c r="F72" s="161">
        <v>2</v>
      </c>
      <c r="G72" s="161">
        <v>7399</v>
      </c>
      <c r="H72" s="161">
        <v>18</v>
      </c>
      <c r="I72" s="161">
        <v>7</v>
      </c>
      <c r="J72" s="161">
        <v>8</v>
      </c>
      <c r="K72" s="161">
        <v>3</v>
      </c>
      <c r="L72" s="161">
        <v>1</v>
      </c>
      <c r="M72" s="161">
        <v>4</v>
      </c>
      <c r="N72" s="161">
        <v>0</v>
      </c>
      <c r="O72" s="161">
        <v>2</v>
      </c>
      <c r="P72" s="161">
        <v>0</v>
      </c>
      <c r="Q72" s="161">
        <v>2</v>
      </c>
      <c r="R72" s="161">
        <v>0</v>
      </c>
      <c r="S72" s="161">
        <v>1</v>
      </c>
      <c r="T72" s="161">
        <v>7398</v>
      </c>
      <c r="U72" s="161">
        <v>18</v>
      </c>
      <c r="V72" s="161">
        <v>26</v>
      </c>
      <c r="W72" s="161">
        <v>2</v>
      </c>
      <c r="X72" s="161">
        <v>46</v>
      </c>
      <c r="Y72" s="161">
        <v>41</v>
      </c>
      <c r="Z72" s="161">
        <v>6</v>
      </c>
      <c r="AA72" s="161">
        <v>3</v>
      </c>
      <c r="AB72" s="161">
        <v>10</v>
      </c>
      <c r="AC72" s="161">
        <v>20</v>
      </c>
      <c r="AD72" s="161">
        <v>23</v>
      </c>
      <c r="AE72" s="161">
        <v>15</v>
      </c>
      <c r="AF72" s="171">
        <v>3</v>
      </c>
      <c r="AG72" s="171">
        <v>2</v>
      </c>
      <c r="AH72" s="171">
        <v>1</v>
      </c>
      <c r="AI72" s="171">
        <v>1</v>
      </c>
      <c r="AJ72" s="171">
        <v>0</v>
      </c>
      <c r="AK72" s="171">
        <v>1</v>
      </c>
      <c r="AL72" s="171">
        <v>1</v>
      </c>
      <c r="AM72" s="171">
        <v>0</v>
      </c>
      <c r="AN72" s="171">
        <v>1</v>
      </c>
      <c r="AO72" s="171">
        <v>0</v>
      </c>
      <c r="AP72" s="171">
        <v>2</v>
      </c>
      <c r="AQ72" s="171">
        <v>4</v>
      </c>
      <c r="AR72" s="171">
        <v>4</v>
      </c>
      <c r="AS72" s="171">
        <v>6</v>
      </c>
      <c r="AT72" s="171">
        <v>5</v>
      </c>
      <c r="AU72" s="161">
        <v>2</v>
      </c>
      <c r="AV72" s="199">
        <f t="shared" si="13"/>
        <v>16.781623986616907</v>
      </c>
      <c r="AW72" s="161">
        <v>6886</v>
      </c>
      <c r="AX72" s="161">
        <v>1289</v>
      </c>
      <c r="AY72" s="164">
        <f t="shared" si="10"/>
        <v>0.61794734013970987</v>
      </c>
      <c r="AZ72" s="164">
        <f t="shared" si="11"/>
        <v>89.130434782608688</v>
      </c>
      <c r="BA72" s="200">
        <f t="shared" si="12"/>
        <v>1.3433637829124127E-2</v>
      </c>
      <c r="BB72" s="164">
        <f t="shared" si="14"/>
        <v>26.867275658248257</v>
      </c>
      <c r="BC72" s="164">
        <f t="shared" si="15"/>
        <v>4.3478260869565215</v>
      </c>
      <c r="BD72" s="165"/>
    </row>
    <row r="73" spans="1:56" ht="24" customHeight="1" x14ac:dyDescent="0.2">
      <c r="B73" s="159" t="s">
        <v>151</v>
      </c>
      <c r="C73" s="161">
        <v>70297</v>
      </c>
      <c r="D73" s="161">
        <v>3758</v>
      </c>
      <c r="E73" s="161">
        <v>3758</v>
      </c>
      <c r="F73" s="161">
        <v>2</v>
      </c>
      <c r="G73" s="161">
        <v>3738</v>
      </c>
      <c r="H73" s="161">
        <v>7</v>
      </c>
      <c r="I73" s="161">
        <v>6</v>
      </c>
      <c r="J73" s="161">
        <v>3</v>
      </c>
      <c r="K73" s="161">
        <v>0</v>
      </c>
      <c r="L73" s="161">
        <v>0</v>
      </c>
      <c r="M73" s="161">
        <v>2</v>
      </c>
      <c r="N73" s="161">
        <v>0</v>
      </c>
      <c r="O73" s="161">
        <v>0</v>
      </c>
      <c r="P73" s="161">
        <v>0</v>
      </c>
      <c r="Q73" s="161">
        <v>2</v>
      </c>
      <c r="R73" s="161">
        <v>0</v>
      </c>
      <c r="S73" s="161">
        <v>0</v>
      </c>
      <c r="T73" s="161">
        <v>3738</v>
      </c>
      <c r="U73" s="161">
        <v>7</v>
      </c>
      <c r="V73" s="161">
        <v>11</v>
      </c>
      <c r="W73" s="161">
        <v>2</v>
      </c>
      <c r="X73" s="161">
        <v>20</v>
      </c>
      <c r="Y73" s="161">
        <v>18</v>
      </c>
      <c r="Z73" s="161">
        <v>5</v>
      </c>
      <c r="AA73" s="161">
        <v>2</v>
      </c>
      <c r="AB73" s="161">
        <v>8</v>
      </c>
      <c r="AC73" s="161">
        <v>5</v>
      </c>
      <c r="AD73" s="161">
        <v>7</v>
      </c>
      <c r="AE73" s="161">
        <v>7</v>
      </c>
      <c r="AF73" s="171">
        <v>2</v>
      </c>
      <c r="AG73" s="171">
        <v>0</v>
      </c>
      <c r="AH73" s="171">
        <v>0</v>
      </c>
      <c r="AI73" s="171">
        <v>0</v>
      </c>
      <c r="AJ73" s="171">
        <v>0</v>
      </c>
      <c r="AK73" s="171">
        <v>0</v>
      </c>
      <c r="AL73" s="171">
        <v>0</v>
      </c>
      <c r="AM73" s="171">
        <v>0</v>
      </c>
      <c r="AN73" s="171">
        <v>0</v>
      </c>
      <c r="AO73" s="171">
        <v>0</v>
      </c>
      <c r="AP73" s="171">
        <v>0</v>
      </c>
      <c r="AQ73" s="171">
        <v>4</v>
      </c>
      <c r="AR73" s="171">
        <v>1</v>
      </c>
      <c r="AS73" s="171">
        <v>3</v>
      </c>
      <c r="AT73" s="171">
        <v>2</v>
      </c>
      <c r="AU73" s="161">
        <v>1</v>
      </c>
      <c r="AV73" s="199">
        <f t="shared" si="13"/>
        <v>9.4854687966769564</v>
      </c>
      <c r="AW73" s="161">
        <v>3638</v>
      </c>
      <c r="AX73" s="161">
        <v>728</v>
      </c>
      <c r="AY73" s="164">
        <f t="shared" si="10"/>
        <v>0.53219797764768495</v>
      </c>
      <c r="AZ73" s="164">
        <f t="shared" si="11"/>
        <v>90</v>
      </c>
      <c r="BA73" s="164">
        <f t="shared" si="12"/>
        <v>0</v>
      </c>
      <c r="BB73" s="164">
        <f t="shared" si="14"/>
        <v>0</v>
      </c>
      <c r="BC73" s="164">
        <f t="shared" si="15"/>
        <v>0</v>
      </c>
      <c r="BD73" s="165"/>
    </row>
    <row r="74" spans="1:56" ht="24" customHeight="1" x14ac:dyDescent="0.2">
      <c r="B74" s="159" t="s">
        <v>152</v>
      </c>
      <c r="C74" s="161">
        <v>161477</v>
      </c>
      <c r="D74" s="161">
        <v>1735</v>
      </c>
      <c r="E74" s="161">
        <v>1735</v>
      </c>
      <c r="F74" s="161">
        <v>0</v>
      </c>
      <c r="G74" s="161">
        <v>1717</v>
      </c>
      <c r="H74" s="161">
        <v>5</v>
      </c>
      <c r="I74" s="161">
        <v>2</v>
      </c>
      <c r="J74" s="161">
        <v>6</v>
      </c>
      <c r="K74" s="161">
        <v>2</v>
      </c>
      <c r="L74" s="161">
        <v>1</v>
      </c>
      <c r="M74" s="161">
        <v>0</v>
      </c>
      <c r="N74" s="161">
        <v>0</v>
      </c>
      <c r="O74" s="161">
        <v>1</v>
      </c>
      <c r="P74" s="161">
        <v>1</v>
      </c>
      <c r="Q74" s="161">
        <v>0</v>
      </c>
      <c r="R74" s="161">
        <v>0</v>
      </c>
      <c r="S74" s="161">
        <v>1</v>
      </c>
      <c r="T74" s="161">
        <v>1717</v>
      </c>
      <c r="U74" s="161">
        <v>5</v>
      </c>
      <c r="V74" s="161">
        <v>13</v>
      </c>
      <c r="W74" s="161">
        <v>0</v>
      </c>
      <c r="X74" s="161">
        <v>18</v>
      </c>
      <c r="Y74" s="161">
        <v>18</v>
      </c>
      <c r="Z74" s="161">
        <v>5</v>
      </c>
      <c r="AA74" s="161">
        <v>1</v>
      </c>
      <c r="AB74" s="161">
        <v>5</v>
      </c>
      <c r="AC74" s="161">
        <v>9</v>
      </c>
      <c r="AD74" s="161">
        <v>11</v>
      </c>
      <c r="AE74" s="161">
        <v>7</v>
      </c>
      <c r="AF74" s="171">
        <v>2</v>
      </c>
      <c r="AG74" s="171">
        <v>1</v>
      </c>
      <c r="AH74" s="171">
        <v>0</v>
      </c>
      <c r="AI74" s="171">
        <v>0</v>
      </c>
      <c r="AJ74" s="171">
        <v>0</v>
      </c>
      <c r="AK74" s="171">
        <v>0</v>
      </c>
      <c r="AL74" s="171">
        <v>0</v>
      </c>
      <c r="AM74" s="171">
        <v>0</v>
      </c>
      <c r="AN74" s="171">
        <v>0</v>
      </c>
      <c r="AO74" s="171">
        <v>0</v>
      </c>
      <c r="AP74" s="171">
        <v>0</v>
      </c>
      <c r="AQ74" s="171">
        <v>5</v>
      </c>
      <c r="AR74" s="171">
        <v>1</v>
      </c>
      <c r="AS74" s="171">
        <v>1</v>
      </c>
      <c r="AT74" s="171">
        <v>0</v>
      </c>
      <c r="AU74" s="161">
        <v>1</v>
      </c>
      <c r="AV74" s="199">
        <f t="shared" si="13"/>
        <v>1.9470265115155718</v>
      </c>
      <c r="AW74" s="161">
        <v>1679</v>
      </c>
      <c r="AX74" s="161">
        <v>270</v>
      </c>
      <c r="AY74" s="164">
        <f t="shared" si="10"/>
        <v>1.0374639769452449</v>
      </c>
      <c r="AZ74" s="164">
        <f t="shared" si="11"/>
        <v>100</v>
      </c>
      <c r="BA74" s="164">
        <f t="shared" si="12"/>
        <v>0</v>
      </c>
      <c r="BB74" s="164">
        <f t="shared" si="14"/>
        <v>0</v>
      </c>
      <c r="BC74" s="164">
        <f t="shared" si="15"/>
        <v>0</v>
      </c>
      <c r="BD74" s="165"/>
    </row>
    <row r="75" spans="1:56" ht="24" customHeight="1" x14ac:dyDescent="0.2">
      <c r="B75" s="169" t="s">
        <v>153</v>
      </c>
      <c r="C75" s="161">
        <v>985749</v>
      </c>
      <c r="D75" s="161">
        <v>69566</v>
      </c>
      <c r="E75" s="161">
        <v>69566</v>
      </c>
      <c r="F75" s="161">
        <v>15</v>
      </c>
      <c r="G75" s="161">
        <v>68050</v>
      </c>
      <c r="H75" s="161">
        <v>511</v>
      </c>
      <c r="I75" s="161">
        <v>122</v>
      </c>
      <c r="J75" s="161">
        <v>576</v>
      </c>
      <c r="K75" s="161">
        <v>218</v>
      </c>
      <c r="L75" s="161">
        <v>16</v>
      </c>
      <c r="M75" s="161">
        <v>39</v>
      </c>
      <c r="N75" s="161">
        <v>5</v>
      </c>
      <c r="O75" s="161">
        <v>10</v>
      </c>
      <c r="P75" s="161">
        <v>5</v>
      </c>
      <c r="Q75" s="161">
        <v>12</v>
      </c>
      <c r="R75" s="161">
        <v>0</v>
      </c>
      <c r="S75" s="161">
        <v>3</v>
      </c>
      <c r="T75" s="161">
        <v>68049</v>
      </c>
      <c r="U75" s="161">
        <v>511</v>
      </c>
      <c r="V75" s="161">
        <v>993</v>
      </c>
      <c r="W75" s="161">
        <v>14</v>
      </c>
      <c r="X75" s="161">
        <v>1518</v>
      </c>
      <c r="Y75" s="161">
        <v>1269</v>
      </c>
      <c r="Z75" s="161">
        <v>225</v>
      </c>
      <c r="AA75" s="161">
        <v>149</v>
      </c>
      <c r="AB75" s="161">
        <v>212</v>
      </c>
      <c r="AC75" s="161">
        <v>769</v>
      </c>
      <c r="AD75" s="161">
        <v>727</v>
      </c>
      <c r="AE75" s="161">
        <v>422</v>
      </c>
      <c r="AF75" s="171">
        <v>302</v>
      </c>
      <c r="AG75" s="171">
        <v>124</v>
      </c>
      <c r="AH75" s="171">
        <v>92</v>
      </c>
      <c r="AI75" s="171">
        <v>5</v>
      </c>
      <c r="AJ75" s="171">
        <v>9</v>
      </c>
      <c r="AK75" s="171">
        <v>6</v>
      </c>
      <c r="AL75" s="171">
        <v>7</v>
      </c>
      <c r="AM75" s="171">
        <v>2</v>
      </c>
      <c r="AN75" s="171">
        <v>3</v>
      </c>
      <c r="AO75" s="171">
        <v>1</v>
      </c>
      <c r="AP75" s="171">
        <v>21</v>
      </c>
      <c r="AQ75" s="171">
        <v>186</v>
      </c>
      <c r="AR75" s="171">
        <v>14</v>
      </c>
      <c r="AS75" s="171">
        <v>75</v>
      </c>
      <c r="AT75" s="171">
        <v>249</v>
      </c>
      <c r="AU75" s="161">
        <v>25</v>
      </c>
      <c r="AV75" s="199">
        <f>(D75+AW75-AX75)/C75%</f>
        <v>13.122813211070973</v>
      </c>
      <c r="AW75" s="161">
        <v>70825</v>
      </c>
      <c r="AX75" s="161">
        <v>11033</v>
      </c>
      <c r="AY75" s="164">
        <f t="shared" si="10"/>
        <v>2.182100451369922</v>
      </c>
      <c r="AZ75" s="164">
        <f t="shared" si="11"/>
        <v>83.596837944664031</v>
      </c>
      <c r="BA75" s="164">
        <f t="shared" si="12"/>
        <v>0.13224851220423769</v>
      </c>
      <c r="BB75" s="164">
        <f t="shared" si="14"/>
        <v>30.187160394445563</v>
      </c>
      <c r="BC75" s="164">
        <f t="shared" si="15"/>
        <v>1.383399209486166</v>
      </c>
      <c r="BD75" s="165"/>
    </row>
    <row r="76" spans="1:56" ht="10.5" customHeight="1" x14ac:dyDescent="0.2">
      <c r="A76" s="102"/>
      <c r="B76" s="102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102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02"/>
      <c r="AS76" s="102"/>
      <c r="AT76" s="102"/>
      <c r="AU76" s="102"/>
      <c r="AV76" s="102"/>
      <c r="AW76" s="102"/>
      <c r="AX76" s="102"/>
      <c r="AY76" s="201"/>
      <c r="AZ76" s="202"/>
      <c r="BA76" s="202"/>
      <c r="BB76" s="188"/>
      <c r="BC76" s="188"/>
      <c r="BD76" s="188"/>
    </row>
    <row r="77" spans="1:56" ht="24.95" customHeight="1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88"/>
      <c r="BA77" s="188"/>
      <c r="BB77" s="188"/>
      <c r="BC77" s="188"/>
      <c r="BD77" s="188"/>
    </row>
    <row r="78" spans="1:56" ht="24.95" customHeight="1" x14ac:dyDescent="0.15">
      <c r="B78" s="96" t="s">
        <v>182</v>
      </c>
      <c r="C78" s="96">
        <f>SUM(C62:C71)</f>
        <v>676265</v>
      </c>
      <c r="D78" s="96">
        <f t="shared" ref="D78:AX78" si="16">SUM(D62:D71)</f>
        <v>56629</v>
      </c>
      <c r="E78" s="96">
        <f t="shared" si="16"/>
        <v>56629</v>
      </c>
      <c r="F78" s="96">
        <f t="shared" si="16"/>
        <v>11</v>
      </c>
      <c r="G78" s="96">
        <f t="shared" si="16"/>
        <v>55196</v>
      </c>
      <c r="H78" s="96">
        <f t="shared" si="16"/>
        <v>481</v>
      </c>
      <c r="I78" s="96">
        <f t="shared" si="16"/>
        <v>107</v>
      </c>
      <c r="J78" s="96">
        <f t="shared" si="16"/>
        <v>559</v>
      </c>
      <c r="K78" s="96">
        <f t="shared" si="16"/>
        <v>213</v>
      </c>
      <c r="L78" s="96">
        <f t="shared" si="16"/>
        <v>14</v>
      </c>
      <c r="M78" s="96">
        <f t="shared" si="16"/>
        <v>33</v>
      </c>
      <c r="N78" s="96">
        <f t="shared" si="16"/>
        <v>5</v>
      </c>
      <c r="O78" s="96">
        <f t="shared" si="16"/>
        <v>7</v>
      </c>
      <c r="P78" s="96">
        <f t="shared" si="16"/>
        <v>4</v>
      </c>
      <c r="Q78" s="96">
        <f t="shared" si="16"/>
        <v>8</v>
      </c>
      <c r="R78" s="96">
        <f t="shared" si="16"/>
        <v>0</v>
      </c>
      <c r="S78" s="96">
        <f t="shared" si="16"/>
        <v>1</v>
      </c>
      <c r="T78" s="96">
        <f t="shared" si="16"/>
        <v>55196</v>
      </c>
      <c r="U78" s="96">
        <f t="shared" si="16"/>
        <v>481</v>
      </c>
      <c r="V78" s="96">
        <f t="shared" si="16"/>
        <v>943</v>
      </c>
      <c r="W78" s="96">
        <f t="shared" si="16"/>
        <v>10</v>
      </c>
      <c r="X78" s="96">
        <f t="shared" si="16"/>
        <v>1434</v>
      </c>
      <c r="Y78" s="96">
        <f t="shared" si="16"/>
        <v>1192</v>
      </c>
      <c r="Z78" s="96">
        <f t="shared" si="16"/>
        <v>209</v>
      </c>
      <c r="AA78" s="96">
        <f t="shared" si="16"/>
        <v>143</v>
      </c>
      <c r="AB78" s="96">
        <f t="shared" si="16"/>
        <v>189</v>
      </c>
      <c r="AC78" s="96">
        <f t="shared" si="16"/>
        <v>735</v>
      </c>
      <c r="AD78" s="96">
        <f t="shared" si="16"/>
        <v>686</v>
      </c>
      <c r="AE78" s="96">
        <f t="shared" si="16"/>
        <v>393</v>
      </c>
      <c r="AF78" s="96">
        <f t="shared" si="16"/>
        <v>295</v>
      </c>
      <c r="AG78" s="96">
        <f t="shared" si="16"/>
        <v>121</v>
      </c>
      <c r="AH78" s="96">
        <f t="shared" si="16"/>
        <v>91</v>
      </c>
      <c r="AI78" s="96">
        <f t="shared" si="16"/>
        <v>4</v>
      </c>
      <c r="AJ78" s="96">
        <f t="shared" si="16"/>
        <v>9</v>
      </c>
      <c r="AK78" s="96">
        <f t="shared" si="16"/>
        <v>5</v>
      </c>
      <c r="AL78" s="96">
        <f t="shared" si="16"/>
        <v>6</v>
      </c>
      <c r="AM78" s="96">
        <f t="shared" si="16"/>
        <v>2</v>
      </c>
      <c r="AN78" s="96">
        <f t="shared" si="16"/>
        <v>2</v>
      </c>
      <c r="AO78" s="96">
        <f t="shared" si="16"/>
        <v>1</v>
      </c>
      <c r="AP78" s="96">
        <f t="shared" si="16"/>
        <v>19</v>
      </c>
      <c r="AQ78" s="96">
        <f t="shared" si="16"/>
        <v>173</v>
      </c>
      <c r="AR78" s="96">
        <f t="shared" si="16"/>
        <v>8</v>
      </c>
      <c r="AS78" s="96">
        <f t="shared" si="16"/>
        <v>65</v>
      </c>
      <c r="AT78" s="96">
        <f t="shared" si="16"/>
        <v>242</v>
      </c>
      <c r="AU78" s="96">
        <f t="shared" si="16"/>
        <v>21</v>
      </c>
      <c r="AV78" s="96">
        <f t="shared" si="16"/>
        <v>154.37869770834908</v>
      </c>
      <c r="AX78" s="96">
        <f t="shared" si="16"/>
        <v>8746</v>
      </c>
      <c r="AY78" s="96">
        <f>SUM(AY37:AY46)</f>
        <v>29.134735680232833</v>
      </c>
      <c r="AZ78" s="120">
        <f>SUM(AZ37:AZ46)</f>
        <v>859.22338348694825</v>
      </c>
    </row>
    <row r="79" spans="1:56" ht="24.95" customHeight="1" x14ac:dyDescent="0.15">
      <c r="B79" s="96" t="s">
        <v>183</v>
      </c>
    </row>
  </sheetData>
  <sheetProtection formatCells="0"/>
  <mergeCells count="205">
    <mergeCell ref="AN56:AN59"/>
    <mergeCell ref="AM55:AN55"/>
    <mergeCell ref="Z56:Z59"/>
    <mergeCell ref="AA56:AA59"/>
    <mergeCell ref="AF56:AF59"/>
    <mergeCell ref="AG56:AG59"/>
    <mergeCell ref="AH56:AH59"/>
    <mergeCell ref="AI56:AI59"/>
    <mergeCell ref="AJ56:AJ59"/>
    <mergeCell ref="AK56:AK59"/>
    <mergeCell ref="AM56:AM59"/>
    <mergeCell ref="U55:U59"/>
    <mergeCell ref="V55:V59"/>
    <mergeCell ref="W55:W59"/>
    <mergeCell ref="AG55:AI55"/>
    <mergeCell ref="AJ55:AK55"/>
    <mergeCell ref="AL55:AL59"/>
    <mergeCell ref="O55:O59"/>
    <mergeCell ref="P55:P59"/>
    <mergeCell ref="Q55:Q59"/>
    <mergeCell ref="R55:R59"/>
    <mergeCell ref="S55:S59"/>
    <mergeCell ref="T55:T59"/>
    <mergeCell ref="AR54:AR59"/>
    <mergeCell ref="AS54:AS59"/>
    <mergeCell ref="G55:G59"/>
    <mergeCell ref="H55:H59"/>
    <mergeCell ref="I55:I59"/>
    <mergeCell ref="J55:J59"/>
    <mergeCell ref="K55:K59"/>
    <mergeCell ref="L55:L59"/>
    <mergeCell ref="M55:M59"/>
    <mergeCell ref="N55:N59"/>
    <mergeCell ref="Z54:AA55"/>
    <mergeCell ref="AB54:AB59"/>
    <mergeCell ref="AC54:AC59"/>
    <mergeCell ref="AD54:AD59"/>
    <mergeCell ref="AE54:AE59"/>
    <mergeCell ref="AF54:AK54"/>
    <mergeCell ref="AY53:AY59"/>
    <mergeCell ref="AZ53:AZ59"/>
    <mergeCell ref="BA53:BA59"/>
    <mergeCell ref="BB53:BB59"/>
    <mergeCell ref="BC53:BC59"/>
    <mergeCell ref="E54:E59"/>
    <mergeCell ref="F54:F59"/>
    <mergeCell ref="G54:L54"/>
    <mergeCell ref="M54:O54"/>
    <mergeCell ref="P54:Q54"/>
    <mergeCell ref="AE53:AS53"/>
    <mergeCell ref="AT53:AT59"/>
    <mergeCell ref="AU53:AU59"/>
    <mergeCell ref="AV53:AV59"/>
    <mergeCell ref="AW53:AW59"/>
    <mergeCell ref="AX53:AX59"/>
    <mergeCell ref="AL54:AN54"/>
    <mergeCell ref="AO54:AO59"/>
    <mergeCell ref="AP54:AP59"/>
    <mergeCell ref="AQ54:AQ59"/>
    <mergeCell ref="AZ52:BD52"/>
    <mergeCell ref="B53:B59"/>
    <mergeCell ref="C53:C59"/>
    <mergeCell ref="D53:D59"/>
    <mergeCell ref="E53:Q53"/>
    <mergeCell ref="R53:S54"/>
    <mergeCell ref="T53:W54"/>
    <mergeCell ref="X53:X59"/>
    <mergeCell ref="Y53:Y59"/>
    <mergeCell ref="Z53:AD53"/>
    <mergeCell ref="AH31:AH34"/>
    <mergeCell ref="AI31:AI34"/>
    <mergeCell ref="AJ31:AJ34"/>
    <mergeCell ref="AK31:AK34"/>
    <mergeCell ref="AM31:AM34"/>
    <mergeCell ref="AN31:AN34"/>
    <mergeCell ref="V30:V34"/>
    <mergeCell ref="W30:W34"/>
    <mergeCell ref="AG30:AI30"/>
    <mergeCell ref="AJ30:AK30"/>
    <mergeCell ref="AL30:AL34"/>
    <mergeCell ref="AM30:AN30"/>
    <mergeCell ref="Z31:Z34"/>
    <mergeCell ref="AA31:AA34"/>
    <mergeCell ref="AF31:AF34"/>
    <mergeCell ref="AG31:AG34"/>
    <mergeCell ref="P30:P34"/>
    <mergeCell ref="Q30:Q34"/>
    <mergeCell ref="R30:R34"/>
    <mergeCell ref="S30:S34"/>
    <mergeCell ref="T30:T34"/>
    <mergeCell ref="U30:U34"/>
    <mergeCell ref="AO29:AO34"/>
    <mergeCell ref="AP29:AP34"/>
    <mergeCell ref="AQ29:AQ34"/>
    <mergeCell ref="AR29:AR34"/>
    <mergeCell ref="AS29:AS34"/>
    <mergeCell ref="G30:G34"/>
    <mergeCell ref="H30:H34"/>
    <mergeCell ref="I30:I34"/>
    <mergeCell ref="J30:J34"/>
    <mergeCell ref="K30:K34"/>
    <mergeCell ref="BB28:BB34"/>
    <mergeCell ref="BC28:BC34"/>
    <mergeCell ref="E29:E34"/>
    <mergeCell ref="F29:F34"/>
    <mergeCell ref="G29:L29"/>
    <mergeCell ref="M29:O29"/>
    <mergeCell ref="P29:Q29"/>
    <mergeCell ref="Z29:AA30"/>
    <mergeCell ref="AB29:AB34"/>
    <mergeCell ref="AC29:AC34"/>
    <mergeCell ref="AV28:AV34"/>
    <mergeCell ref="AW28:AW34"/>
    <mergeCell ref="AX28:AX34"/>
    <mergeCell ref="AY28:AY34"/>
    <mergeCell ref="AZ28:AZ34"/>
    <mergeCell ref="BA28:BA34"/>
    <mergeCell ref="X28:X34"/>
    <mergeCell ref="Y28:Y34"/>
    <mergeCell ref="Z28:AD28"/>
    <mergeCell ref="AE28:AS28"/>
    <mergeCell ref="AT28:AT34"/>
    <mergeCell ref="AU28:AU34"/>
    <mergeCell ref="AD29:AD34"/>
    <mergeCell ref="AE29:AE34"/>
    <mergeCell ref="AF29:AK29"/>
    <mergeCell ref="AL29:AN29"/>
    <mergeCell ref="B28:B34"/>
    <mergeCell ref="C28:C34"/>
    <mergeCell ref="D28:D34"/>
    <mergeCell ref="E28:Q28"/>
    <mergeCell ref="R28:S29"/>
    <mergeCell ref="T28:W29"/>
    <mergeCell ref="L30:L34"/>
    <mergeCell ref="M30:M34"/>
    <mergeCell ref="N30:N34"/>
    <mergeCell ref="O30:O34"/>
    <mergeCell ref="AH6:AH9"/>
    <mergeCell ref="AI6:AI9"/>
    <mergeCell ref="AJ6:AJ9"/>
    <mergeCell ref="AK6:AK9"/>
    <mergeCell ref="AM6:AM9"/>
    <mergeCell ref="AN6:AN9"/>
    <mergeCell ref="V5:V9"/>
    <mergeCell ref="W5:W9"/>
    <mergeCell ref="AG5:AI5"/>
    <mergeCell ref="AJ5:AK5"/>
    <mergeCell ref="AL5:AL9"/>
    <mergeCell ref="AM5:AN5"/>
    <mergeCell ref="Z6:Z9"/>
    <mergeCell ref="AA6:AA9"/>
    <mergeCell ref="AF6:AF9"/>
    <mergeCell ref="AG6:AG9"/>
    <mergeCell ref="P5:P9"/>
    <mergeCell ref="Q5:Q9"/>
    <mergeCell ref="R5:R9"/>
    <mergeCell ref="S5:S9"/>
    <mergeCell ref="T5:T9"/>
    <mergeCell ref="U5:U9"/>
    <mergeCell ref="AO4:AO9"/>
    <mergeCell ref="AP4:AP9"/>
    <mergeCell ref="AQ4:AQ9"/>
    <mergeCell ref="AR4:AR9"/>
    <mergeCell ref="AS4:AS9"/>
    <mergeCell ref="G5:G9"/>
    <mergeCell ref="H5:H9"/>
    <mergeCell ref="I5:I9"/>
    <mergeCell ref="J5:J9"/>
    <mergeCell ref="K5:K9"/>
    <mergeCell ref="BB3:BB9"/>
    <mergeCell ref="BC3:BC9"/>
    <mergeCell ref="E4:E9"/>
    <mergeCell ref="F4:F9"/>
    <mergeCell ref="G4:L4"/>
    <mergeCell ref="M4:O4"/>
    <mergeCell ref="P4:Q4"/>
    <mergeCell ref="Z4:AA5"/>
    <mergeCell ref="AB4:AB9"/>
    <mergeCell ref="AC4:AC9"/>
    <mergeCell ref="AV3:AV9"/>
    <mergeCell ref="AW3:AW9"/>
    <mergeCell ref="AX3:AX9"/>
    <mergeCell ref="AY3:AY9"/>
    <mergeCell ref="AZ3:AZ9"/>
    <mergeCell ref="BA3:BA9"/>
    <mergeCell ref="X3:X9"/>
    <mergeCell ref="Y3:Y9"/>
    <mergeCell ref="Z3:AD3"/>
    <mergeCell ref="AE3:AS3"/>
    <mergeCell ref="AT3:AT9"/>
    <mergeCell ref="AU3:AU9"/>
    <mergeCell ref="AD4:AD9"/>
    <mergeCell ref="AE4:AE9"/>
    <mergeCell ref="AF4:AK4"/>
    <mergeCell ref="AL4:AN4"/>
    <mergeCell ref="B3:B9"/>
    <mergeCell ref="C3:C9"/>
    <mergeCell ref="D3:D9"/>
    <mergeCell ref="E3:Q3"/>
    <mergeCell ref="R3:S4"/>
    <mergeCell ref="T3:W4"/>
    <mergeCell ref="L5:L9"/>
    <mergeCell ref="M5:M9"/>
    <mergeCell ref="N5:N9"/>
    <mergeCell ref="O5:O9"/>
  </mergeCells>
  <phoneticPr fontId="13"/>
  <printOptions horizontalCentered="1" verticalCentered="1"/>
  <pageMargins left="0.39370078740157483" right="0.15748031496062992" top="0.23622047244094491" bottom="0.23622047244094491" header="0.15748031496062992" footer="0.15748031496062992"/>
  <pageSetup paperSize="8" scale="38" pageOrder="overThenDown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Z32"/>
  <sheetViews>
    <sheetView tabSelected="1" view="pageBreakPreview" topLeftCell="O1" zoomScale="50" zoomScaleNormal="80" zoomScaleSheetLayoutView="50" workbookViewId="0">
      <selection activeCell="H28" sqref="H28"/>
    </sheetView>
  </sheetViews>
  <sheetFormatPr defaultRowHeight="21" x14ac:dyDescent="0.2"/>
  <cols>
    <col min="1" max="1" width="17.75" style="207" customWidth="1"/>
    <col min="2" max="2" width="7.125" style="207" customWidth="1"/>
    <col min="3" max="3" width="13.5" style="207" customWidth="1"/>
    <col min="4" max="4" width="12.625" style="207" customWidth="1"/>
    <col min="5" max="5" width="6.625" style="207" customWidth="1"/>
    <col min="6" max="6" width="13.25" style="207" customWidth="1"/>
    <col min="7" max="10" width="8.625" style="207" customWidth="1"/>
    <col min="11" max="18" width="6.625" style="207" customWidth="1"/>
    <col min="19" max="19" width="13.5" style="207" customWidth="1"/>
    <col min="20" max="34" width="8.625" style="207" customWidth="1"/>
    <col min="35" max="36" width="7.625" style="207" customWidth="1"/>
    <col min="37" max="37" width="7.125" style="207" customWidth="1"/>
    <col min="38" max="38" width="6.625" style="207" customWidth="1"/>
    <col min="39" max="39" width="7.125" style="207" customWidth="1"/>
    <col min="40" max="41" width="6.875" style="207" customWidth="1"/>
    <col min="42" max="42" width="8.625" style="207" customWidth="1"/>
    <col min="43" max="43" width="7.125" style="207" customWidth="1"/>
    <col min="44" max="45" width="8.625" style="207" customWidth="1"/>
    <col min="46" max="46" width="6.625" style="207" customWidth="1"/>
    <col min="47" max="47" width="11.125" style="256" customWidth="1"/>
    <col min="48" max="48" width="11.375" style="256" customWidth="1"/>
    <col min="49" max="49" width="9.625" style="256" customWidth="1"/>
    <col min="50" max="50" width="11.875" style="256" customWidth="1"/>
    <col min="51" max="51" width="10.125" style="256" customWidth="1"/>
    <col min="52" max="52" width="9" style="206"/>
    <col min="53" max="16384" width="9" style="207"/>
  </cols>
  <sheetData>
    <row r="1" spans="1:52" ht="44.25" customHeight="1" x14ac:dyDescent="0.4">
      <c r="A1" s="203" t="s">
        <v>184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5"/>
      <c r="AV1" s="205"/>
      <c r="AW1" s="205"/>
      <c r="AX1" s="205"/>
      <c r="AY1" s="205"/>
    </row>
    <row r="2" spans="1:52" ht="29.25" customHeight="1" x14ac:dyDescent="0.3">
      <c r="A2" s="208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5"/>
      <c r="AV2" s="205"/>
      <c r="AW2" s="205"/>
      <c r="AX2" s="205"/>
      <c r="AY2" s="205"/>
    </row>
    <row r="3" spans="1:52" ht="36.75" customHeight="1" x14ac:dyDescent="0.3">
      <c r="A3" s="208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5"/>
      <c r="AV3" s="205"/>
      <c r="AW3" s="205"/>
      <c r="AX3" s="205"/>
      <c r="AY3" s="205"/>
    </row>
    <row r="4" spans="1:52" s="213" customFormat="1" ht="29.25" customHeight="1" x14ac:dyDescent="0.25">
      <c r="A4" s="209" t="s">
        <v>185</v>
      </c>
      <c r="B4" s="210"/>
      <c r="C4" s="210"/>
      <c r="D4" s="210"/>
      <c r="E4" s="2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1"/>
      <c r="AS4" s="211"/>
      <c r="AT4" s="211"/>
      <c r="AU4" s="212"/>
      <c r="AW4" s="214"/>
      <c r="AX4" s="214"/>
      <c r="AY4" s="215" t="s">
        <v>186</v>
      </c>
      <c r="AZ4" s="216"/>
    </row>
    <row r="5" spans="1:52" s="213" customFormat="1" ht="20.100000000000001" customHeight="1" x14ac:dyDescent="0.2">
      <c r="A5" s="131" t="s">
        <v>187</v>
      </c>
      <c r="B5" s="217" t="s">
        <v>4</v>
      </c>
      <c r="C5" s="218" t="s">
        <v>5</v>
      </c>
      <c r="D5" s="113" t="s">
        <v>6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116" t="s">
        <v>7</v>
      </c>
      <c r="R5" s="117"/>
      <c r="S5" s="116" t="s">
        <v>8</v>
      </c>
      <c r="T5" s="118"/>
      <c r="U5" s="118"/>
      <c r="V5" s="117"/>
      <c r="W5" s="112" t="s">
        <v>188</v>
      </c>
      <c r="X5" s="112" t="s">
        <v>189</v>
      </c>
      <c r="Y5" s="113" t="s">
        <v>190</v>
      </c>
      <c r="Z5" s="114"/>
      <c r="AA5" s="114"/>
      <c r="AB5" s="114"/>
      <c r="AC5" s="114"/>
      <c r="AD5" s="113" t="s">
        <v>191</v>
      </c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2" t="s">
        <v>120</v>
      </c>
      <c r="AT5" s="112" t="s">
        <v>121</v>
      </c>
      <c r="AU5" s="219" t="s">
        <v>17</v>
      </c>
      <c r="AV5" s="219" t="s">
        <v>18</v>
      </c>
      <c r="AW5" s="219" t="s">
        <v>19</v>
      </c>
      <c r="AX5" s="219" t="s">
        <v>20</v>
      </c>
      <c r="AY5" s="219" t="s">
        <v>21</v>
      </c>
      <c r="AZ5" s="220"/>
    </row>
    <row r="6" spans="1:52" s="213" customFormat="1" ht="20.100000000000001" customHeight="1" x14ac:dyDescent="0.2">
      <c r="A6" s="221"/>
      <c r="B6" s="217"/>
      <c r="C6" s="218"/>
      <c r="D6" s="111" t="s">
        <v>22</v>
      </c>
      <c r="E6" s="125" t="s">
        <v>23</v>
      </c>
      <c r="F6" s="113" t="s">
        <v>24</v>
      </c>
      <c r="G6" s="114"/>
      <c r="H6" s="114"/>
      <c r="I6" s="114"/>
      <c r="J6" s="114"/>
      <c r="K6" s="115"/>
      <c r="L6" s="126" t="s">
        <v>25</v>
      </c>
      <c r="M6" s="126"/>
      <c r="N6" s="126"/>
      <c r="O6" s="119" t="s">
        <v>26</v>
      </c>
      <c r="P6" s="119"/>
      <c r="Q6" s="127"/>
      <c r="R6" s="128"/>
      <c r="S6" s="127"/>
      <c r="T6" s="129"/>
      <c r="U6" s="129"/>
      <c r="V6" s="128"/>
      <c r="W6" s="124"/>
      <c r="X6" s="124"/>
      <c r="Y6" s="119" t="s">
        <v>192</v>
      </c>
      <c r="Z6" s="119"/>
      <c r="AA6" s="112" t="s">
        <v>193</v>
      </c>
      <c r="AB6" s="112" t="s">
        <v>194</v>
      </c>
      <c r="AC6" s="112" t="s">
        <v>195</v>
      </c>
      <c r="AD6" s="222" t="s">
        <v>196</v>
      </c>
      <c r="AE6" s="131" t="s">
        <v>32</v>
      </c>
      <c r="AF6" s="132"/>
      <c r="AG6" s="132"/>
      <c r="AH6" s="132"/>
      <c r="AI6" s="132"/>
      <c r="AJ6" s="133"/>
      <c r="AK6" s="131" t="s">
        <v>33</v>
      </c>
      <c r="AL6" s="132"/>
      <c r="AM6" s="133"/>
      <c r="AN6" s="112" t="s">
        <v>34</v>
      </c>
      <c r="AO6" s="112" t="s">
        <v>35</v>
      </c>
      <c r="AP6" s="112" t="s">
        <v>36</v>
      </c>
      <c r="AQ6" s="112" t="s">
        <v>37</v>
      </c>
      <c r="AR6" s="135" t="s">
        <v>131</v>
      </c>
      <c r="AS6" s="223"/>
      <c r="AT6" s="223"/>
      <c r="AU6" s="224"/>
      <c r="AV6" s="224"/>
      <c r="AW6" s="224"/>
      <c r="AX6" s="224"/>
      <c r="AY6" s="224"/>
    </row>
    <row r="7" spans="1:52" s="213" customFormat="1" ht="15.75" customHeight="1" x14ac:dyDescent="0.2">
      <c r="A7" s="221"/>
      <c r="B7" s="217"/>
      <c r="C7" s="218"/>
      <c r="D7" s="123"/>
      <c r="E7" s="137"/>
      <c r="F7" s="138" t="s">
        <v>41</v>
      </c>
      <c r="G7" s="139" t="s">
        <v>132</v>
      </c>
      <c r="H7" s="139" t="s">
        <v>43</v>
      </c>
      <c r="I7" s="138" t="s">
        <v>44</v>
      </c>
      <c r="J7" s="138" t="s">
        <v>45</v>
      </c>
      <c r="K7" s="138" t="s">
        <v>46</v>
      </c>
      <c r="L7" s="138" t="s">
        <v>47</v>
      </c>
      <c r="M7" s="138" t="s">
        <v>48</v>
      </c>
      <c r="N7" s="138" t="s">
        <v>49</v>
      </c>
      <c r="O7" s="138" t="s">
        <v>50</v>
      </c>
      <c r="P7" s="139" t="s">
        <v>51</v>
      </c>
      <c r="Q7" s="139" t="s">
        <v>52</v>
      </c>
      <c r="R7" s="139" t="s">
        <v>53</v>
      </c>
      <c r="S7" s="139" t="s">
        <v>54</v>
      </c>
      <c r="T7" s="139" t="s">
        <v>55</v>
      </c>
      <c r="U7" s="139" t="s">
        <v>56</v>
      </c>
      <c r="V7" s="139" t="s">
        <v>51</v>
      </c>
      <c r="W7" s="124"/>
      <c r="X7" s="124"/>
      <c r="Y7" s="225" t="s">
        <v>197</v>
      </c>
      <c r="Z7" s="226" t="s">
        <v>198</v>
      </c>
      <c r="AA7" s="124"/>
      <c r="AB7" s="124"/>
      <c r="AC7" s="124"/>
      <c r="AD7" s="227"/>
      <c r="AE7" s="140" t="s">
        <v>199</v>
      </c>
      <c r="AF7" s="113" t="s">
        <v>45</v>
      </c>
      <c r="AG7" s="114"/>
      <c r="AH7" s="115"/>
      <c r="AI7" s="113" t="s">
        <v>59</v>
      </c>
      <c r="AJ7" s="115"/>
      <c r="AK7" s="218" t="s">
        <v>60</v>
      </c>
      <c r="AL7" s="119" t="s">
        <v>61</v>
      </c>
      <c r="AM7" s="119"/>
      <c r="AN7" s="124"/>
      <c r="AO7" s="124"/>
      <c r="AP7" s="124"/>
      <c r="AQ7" s="124"/>
      <c r="AR7" s="145"/>
      <c r="AS7" s="223"/>
      <c r="AT7" s="223"/>
      <c r="AU7" s="224"/>
      <c r="AV7" s="224"/>
      <c r="AW7" s="224"/>
      <c r="AX7" s="224"/>
      <c r="AY7" s="224"/>
    </row>
    <row r="8" spans="1:52" s="213" customFormat="1" ht="15.75" customHeight="1" x14ac:dyDescent="0.2">
      <c r="A8" s="221"/>
      <c r="B8" s="217"/>
      <c r="C8" s="218"/>
      <c r="D8" s="123"/>
      <c r="E8" s="137"/>
      <c r="F8" s="146"/>
      <c r="G8" s="147"/>
      <c r="H8" s="147"/>
      <c r="I8" s="146"/>
      <c r="J8" s="146"/>
      <c r="K8" s="146"/>
      <c r="L8" s="146"/>
      <c r="M8" s="146"/>
      <c r="N8" s="146"/>
      <c r="O8" s="146"/>
      <c r="P8" s="147"/>
      <c r="Q8" s="147"/>
      <c r="R8" s="147"/>
      <c r="S8" s="147"/>
      <c r="T8" s="147"/>
      <c r="U8" s="147"/>
      <c r="V8" s="147"/>
      <c r="W8" s="124"/>
      <c r="X8" s="124"/>
      <c r="Y8" s="225"/>
      <c r="Z8" s="226"/>
      <c r="AA8" s="124"/>
      <c r="AB8" s="124"/>
      <c r="AC8" s="124"/>
      <c r="AD8" s="227"/>
      <c r="AE8" s="112" t="s">
        <v>64</v>
      </c>
      <c r="AF8" s="112" t="s">
        <v>65</v>
      </c>
      <c r="AG8" s="112" t="s">
        <v>66</v>
      </c>
      <c r="AH8" s="111" t="s">
        <v>67</v>
      </c>
      <c r="AI8" s="112" t="s">
        <v>68</v>
      </c>
      <c r="AJ8" s="112" t="s">
        <v>69</v>
      </c>
      <c r="AK8" s="218"/>
      <c r="AL8" s="218" t="s">
        <v>68</v>
      </c>
      <c r="AM8" s="218" t="s">
        <v>69</v>
      </c>
      <c r="AN8" s="124"/>
      <c r="AO8" s="124"/>
      <c r="AP8" s="124"/>
      <c r="AQ8" s="124"/>
      <c r="AR8" s="145"/>
      <c r="AS8" s="223"/>
      <c r="AT8" s="223"/>
      <c r="AU8" s="224"/>
      <c r="AV8" s="224"/>
      <c r="AW8" s="224"/>
      <c r="AX8" s="224"/>
      <c r="AY8" s="224"/>
    </row>
    <row r="9" spans="1:52" s="213" customFormat="1" ht="15.75" customHeight="1" x14ac:dyDescent="0.2">
      <c r="A9" s="221"/>
      <c r="B9" s="217"/>
      <c r="C9" s="218"/>
      <c r="D9" s="123"/>
      <c r="E9" s="137"/>
      <c r="F9" s="146"/>
      <c r="G9" s="147"/>
      <c r="H9" s="147"/>
      <c r="I9" s="146"/>
      <c r="J9" s="146"/>
      <c r="K9" s="146"/>
      <c r="L9" s="146"/>
      <c r="M9" s="146"/>
      <c r="N9" s="146"/>
      <c r="O9" s="146"/>
      <c r="P9" s="147"/>
      <c r="Q9" s="147"/>
      <c r="R9" s="147"/>
      <c r="S9" s="147"/>
      <c r="T9" s="147"/>
      <c r="U9" s="147"/>
      <c r="V9" s="147"/>
      <c r="W9" s="124"/>
      <c r="X9" s="124"/>
      <c r="Y9" s="225"/>
      <c r="Z9" s="226"/>
      <c r="AA9" s="124"/>
      <c r="AB9" s="124"/>
      <c r="AC9" s="124"/>
      <c r="AD9" s="227"/>
      <c r="AE9" s="124"/>
      <c r="AF9" s="124"/>
      <c r="AG9" s="124"/>
      <c r="AH9" s="123"/>
      <c r="AI9" s="124"/>
      <c r="AJ9" s="124"/>
      <c r="AK9" s="218"/>
      <c r="AL9" s="218"/>
      <c r="AM9" s="218"/>
      <c r="AN9" s="124"/>
      <c r="AO9" s="124"/>
      <c r="AP9" s="124"/>
      <c r="AQ9" s="124"/>
      <c r="AR9" s="145"/>
      <c r="AS9" s="223"/>
      <c r="AT9" s="223"/>
      <c r="AU9" s="224"/>
      <c r="AV9" s="224"/>
      <c r="AW9" s="224"/>
      <c r="AX9" s="224"/>
      <c r="AY9" s="224"/>
    </row>
    <row r="10" spans="1:52" s="213" customFormat="1" ht="15.75" customHeight="1" x14ac:dyDescent="0.2">
      <c r="A10" s="221"/>
      <c r="B10" s="217"/>
      <c r="C10" s="218"/>
      <c r="D10" s="123"/>
      <c r="E10" s="137"/>
      <c r="F10" s="146"/>
      <c r="G10" s="147"/>
      <c r="H10" s="147"/>
      <c r="I10" s="146"/>
      <c r="J10" s="146"/>
      <c r="K10" s="146"/>
      <c r="L10" s="146"/>
      <c r="M10" s="146"/>
      <c r="N10" s="146"/>
      <c r="O10" s="146"/>
      <c r="P10" s="147"/>
      <c r="Q10" s="147"/>
      <c r="R10" s="147"/>
      <c r="S10" s="147"/>
      <c r="T10" s="147"/>
      <c r="U10" s="147"/>
      <c r="V10" s="147"/>
      <c r="W10" s="124"/>
      <c r="X10" s="124"/>
      <c r="Y10" s="225"/>
      <c r="Z10" s="226"/>
      <c r="AA10" s="124"/>
      <c r="AB10" s="124"/>
      <c r="AC10" s="124"/>
      <c r="AD10" s="227"/>
      <c r="AE10" s="124"/>
      <c r="AF10" s="124"/>
      <c r="AG10" s="124"/>
      <c r="AH10" s="123"/>
      <c r="AI10" s="124"/>
      <c r="AJ10" s="124"/>
      <c r="AK10" s="218"/>
      <c r="AL10" s="218"/>
      <c r="AM10" s="218"/>
      <c r="AN10" s="124"/>
      <c r="AO10" s="124"/>
      <c r="AP10" s="124"/>
      <c r="AQ10" s="124"/>
      <c r="AR10" s="145"/>
      <c r="AS10" s="228"/>
      <c r="AT10" s="228"/>
      <c r="AU10" s="224"/>
      <c r="AV10" s="224"/>
      <c r="AW10" s="224"/>
      <c r="AX10" s="224"/>
      <c r="AY10" s="224"/>
    </row>
    <row r="11" spans="1:52" s="213" customFormat="1" ht="183" customHeight="1" x14ac:dyDescent="0.2">
      <c r="A11" s="229"/>
      <c r="B11" s="217"/>
      <c r="C11" s="218"/>
      <c r="D11" s="150"/>
      <c r="E11" s="152"/>
      <c r="F11" s="153"/>
      <c r="G11" s="154"/>
      <c r="H11" s="154"/>
      <c r="I11" s="153"/>
      <c r="J11" s="153"/>
      <c r="K11" s="153"/>
      <c r="L11" s="153"/>
      <c r="M11" s="153"/>
      <c r="N11" s="153"/>
      <c r="O11" s="153"/>
      <c r="P11" s="154"/>
      <c r="Q11" s="154"/>
      <c r="R11" s="154"/>
      <c r="S11" s="154"/>
      <c r="T11" s="154"/>
      <c r="U11" s="154"/>
      <c r="V11" s="154"/>
      <c r="W11" s="151"/>
      <c r="X11" s="151"/>
      <c r="Y11" s="225"/>
      <c r="Z11" s="226"/>
      <c r="AA11" s="151"/>
      <c r="AB11" s="151"/>
      <c r="AC11" s="151"/>
      <c r="AD11" s="230"/>
      <c r="AE11" s="151"/>
      <c r="AF11" s="151"/>
      <c r="AG11" s="151"/>
      <c r="AH11" s="150"/>
      <c r="AI11" s="151"/>
      <c r="AJ11" s="151"/>
      <c r="AK11" s="218"/>
      <c r="AL11" s="218"/>
      <c r="AM11" s="218"/>
      <c r="AN11" s="151"/>
      <c r="AO11" s="151"/>
      <c r="AP11" s="151"/>
      <c r="AQ11" s="151"/>
      <c r="AR11" s="157"/>
      <c r="AS11" s="231"/>
      <c r="AT11" s="231"/>
      <c r="AU11" s="232"/>
      <c r="AV11" s="232"/>
      <c r="AW11" s="232"/>
      <c r="AX11" s="232"/>
      <c r="AY11" s="232"/>
    </row>
    <row r="12" spans="1:52" s="213" customFormat="1" ht="47.25" customHeight="1" x14ac:dyDescent="0.25">
      <c r="A12" s="233" t="s">
        <v>200</v>
      </c>
      <c r="B12" s="234"/>
      <c r="C12" s="235">
        <v>2</v>
      </c>
      <c r="D12" s="235">
        <v>2</v>
      </c>
      <c r="E12" s="235">
        <v>0</v>
      </c>
      <c r="F12" s="235">
        <v>2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2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  <c r="AL12" s="235">
        <v>0</v>
      </c>
      <c r="AM12" s="235">
        <v>0</v>
      </c>
      <c r="AN12" s="235">
        <v>0</v>
      </c>
      <c r="AO12" s="235">
        <v>0</v>
      </c>
      <c r="AP12" s="235">
        <v>0</v>
      </c>
      <c r="AQ12" s="235">
        <v>0</v>
      </c>
      <c r="AR12" s="235">
        <v>0</v>
      </c>
      <c r="AS12" s="235">
        <v>0</v>
      </c>
      <c r="AT12" s="235">
        <v>0</v>
      </c>
      <c r="AU12" s="236" t="s">
        <v>201</v>
      </c>
      <c r="AV12" s="236" t="s">
        <v>201</v>
      </c>
      <c r="AW12" s="236">
        <f>AG12/C12*100</f>
        <v>0</v>
      </c>
      <c r="AX12" s="236">
        <f>AO12/C12*100000</f>
        <v>0</v>
      </c>
      <c r="AY12" s="236" t="s">
        <v>201</v>
      </c>
    </row>
    <row r="13" spans="1:52" s="213" customFormat="1" ht="47.25" customHeight="1" x14ac:dyDescent="0.25">
      <c r="A13" s="237" t="s">
        <v>202</v>
      </c>
      <c r="B13" s="234"/>
      <c r="C13" s="235">
        <v>6909</v>
      </c>
      <c r="D13" s="235">
        <v>6909</v>
      </c>
      <c r="E13" s="235">
        <v>1</v>
      </c>
      <c r="F13" s="235">
        <v>6718</v>
      </c>
      <c r="G13" s="235">
        <v>58</v>
      </c>
      <c r="H13" s="235">
        <v>14</v>
      </c>
      <c r="I13" s="235">
        <v>66</v>
      </c>
      <c r="J13" s="235">
        <v>42</v>
      </c>
      <c r="K13" s="235">
        <v>2</v>
      </c>
      <c r="L13" s="235">
        <v>7</v>
      </c>
      <c r="M13" s="235">
        <v>0</v>
      </c>
      <c r="N13" s="235">
        <v>1</v>
      </c>
      <c r="O13" s="235">
        <v>0</v>
      </c>
      <c r="P13" s="235">
        <v>1</v>
      </c>
      <c r="Q13" s="235">
        <v>0</v>
      </c>
      <c r="R13" s="235">
        <v>0</v>
      </c>
      <c r="S13" s="235">
        <v>6718</v>
      </c>
      <c r="T13" s="235">
        <v>58</v>
      </c>
      <c r="U13" s="235">
        <v>132</v>
      </c>
      <c r="V13" s="235">
        <v>1</v>
      </c>
      <c r="W13" s="235">
        <v>191</v>
      </c>
      <c r="X13" s="235">
        <v>161</v>
      </c>
      <c r="Y13" s="235">
        <v>23</v>
      </c>
      <c r="Z13" s="235">
        <v>14</v>
      </c>
      <c r="AA13" s="235">
        <v>37</v>
      </c>
      <c r="AB13" s="235">
        <v>98</v>
      </c>
      <c r="AC13" s="235">
        <v>94</v>
      </c>
      <c r="AD13" s="235">
        <v>39</v>
      </c>
      <c r="AE13" s="235">
        <v>40</v>
      </c>
      <c r="AF13" s="235">
        <v>27</v>
      </c>
      <c r="AG13" s="235">
        <v>14</v>
      </c>
      <c r="AH13" s="235">
        <v>2</v>
      </c>
      <c r="AI13" s="235">
        <v>2</v>
      </c>
      <c r="AJ13" s="235">
        <v>1</v>
      </c>
      <c r="AK13" s="235">
        <v>1</v>
      </c>
      <c r="AL13" s="235">
        <v>0</v>
      </c>
      <c r="AM13" s="235">
        <v>1</v>
      </c>
      <c r="AN13" s="235">
        <v>0</v>
      </c>
      <c r="AO13" s="235">
        <v>4</v>
      </c>
      <c r="AP13" s="235">
        <v>20</v>
      </c>
      <c r="AQ13" s="235">
        <v>0</v>
      </c>
      <c r="AR13" s="235">
        <v>12</v>
      </c>
      <c r="AS13" s="235">
        <v>30</v>
      </c>
      <c r="AT13" s="235">
        <v>6</v>
      </c>
      <c r="AU13" s="238">
        <f>W13/C13%</f>
        <v>2.7645100593428857</v>
      </c>
      <c r="AV13" s="238">
        <f>X13/W13%</f>
        <v>84.293193717277489</v>
      </c>
      <c r="AW13" s="238">
        <f>AG13/C13*100</f>
        <v>0.2026342451874367</v>
      </c>
      <c r="AX13" s="239">
        <f t="shared" ref="AX13:AX15" si="0">AO13/C13*100000</f>
        <v>57.895498624981904</v>
      </c>
      <c r="AY13" s="238">
        <f>AO13/W13%</f>
        <v>2.0942408376963351</v>
      </c>
    </row>
    <row r="14" spans="1:52" s="213" customFormat="1" ht="47.25" customHeight="1" x14ac:dyDescent="0.25">
      <c r="A14" s="237" t="s">
        <v>203</v>
      </c>
      <c r="B14" s="234"/>
      <c r="C14" s="235">
        <v>20931</v>
      </c>
      <c r="D14" s="235">
        <v>20931</v>
      </c>
      <c r="E14" s="235">
        <v>4</v>
      </c>
      <c r="F14" s="235">
        <v>20724</v>
      </c>
      <c r="G14" s="235">
        <v>75</v>
      </c>
      <c r="H14" s="235">
        <v>33</v>
      </c>
      <c r="I14" s="235">
        <v>66</v>
      </c>
      <c r="J14" s="235">
        <v>19</v>
      </c>
      <c r="K14" s="235">
        <v>0</v>
      </c>
      <c r="L14" s="235">
        <v>8</v>
      </c>
      <c r="M14" s="235">
        <v>0</v>
      </c>
      <c r="N14" s="235">
        <v>3</v>
      </c>
      <c r="O14" s="235">
        <v>0</v>
      </c>
      <c r="P14" s="235">
        <v>3</v>
      </c>
      <c r="Q14" s="235">
        <v>0</v>
      </c>
      <c r="R14" s="235">
        <v>0</v>
      </c>
      <c r="S14" s="235">
        <v>20724</v>
      </c>
      <c r="T14" s="235">
        <v>75</v>
      </c>
      <c r="U14" s="235">
        <v>129</v>
      </c>
      <c r="V14" s="235">
        <v>3</v>
      </c>
      <c r="W14" s="235">
        <v>207</v>
      </c>
      <c r="X14" s="235">
        <v>186</v>
      </c>
      <c r="Y14" s="235">
        <v>40</v>
      </c>
      <c r="Z14" s="235">
        <v>19</v>
      </c>
      <c r="AA14" s="235">
        <v>44</v>
      </c>
      <c r="AB14" s="235">
        <v>100</v>
      </c>
      <c r="AC14" s="235">
        <v>99</v>
      </c>
      <c r="AD14" s="235">
        <v>64</v>
      </c>
      <c r="AE14" s="235">
        <v>32</v>
      </c>
      <c r="AF14" s="235">
        <v>21</v>
      </c>
      <c r="AG14" s="235">
        <v>9</v>
      </c>
      <c r="AH14" s="235">
        <v>0</v>
      </c>
      <c r="AI14" s="235">
        <v>1</v>
      </c>
      <c r="AJ14" s="235">
        <v>0</v>
      </c>
      <c r="AK14" s="235">
        <v>2</v>
      </c>
      <c r="AL14" s="235">
        <v>0</v>
      </c>
      <c r="AM14" s="235">
        <v>1</v>
      </c>
      <c r="AN14" s="235">
        <v>0</v>
      </c>
      <c r="AO14" s="235">
        <v>2</v>
      </c>
      <c r="AP14" s="235">
        <v>29</v>
      </c>
      <c r="AQ14" s="235">
        <v>1</v>
      </c>
      <c r="AR14" s="235">
        <v>21</v>
      </c>
      <c r="AS14" s="235">
        <v>21</v>
      </c>
      <c r="AT14" s="235">
        <v>5</v>
      </c>
      <c r="AU14" s="238">
        <f>W14/C14%</f>
        <v>0.98896373799627346</v>
      </c>
      <c r="AV14" s="238">
        <f>X14/W14%</f>
        <v>89.855072463768124</v>
      </c>
      <c r="AW14" s="240">
        <f>AG14/C14*100</f>
        <v>4.2998423391142321E-2</v>
      </c>
      <c r="AX14" s="239">
        <f t="shared" si="0"/>
        <v>9.5552051980316275</v>
      </c>
      <c r="AY14" s="238">
        <f t="shared" ref="AY14:AY15" si="1">AO14/W14%</f>
        <v>0.96618357487922713</v>
      </c>
    </row>
    <row r="15" spans="1:52" s="213" customFormat="1" ht="47.25" customHeight="1" x14ac:dyDescent="0.25">
      <c r="A15" s="241" t="s">
        <v>153</v>
      </c>
      <c r="B15" s="234"/>
      <c r="C15" s="235">
        <v>27840</v>
      </c>
      <c r="D15" s="235">
        <v>27840</v>
      </c>
      <c r="E15" s="235">
        <v>5</v>
      </c>
      <c r="F15" s="235">
        <v>27442</v>
      </c>
      <c r="G15" s="235">
        <v>133</v>
      </c>
      <c r="H15" s="235">
        <v>47</v>
      </c>
      <c r="I15" s="235">
        <v>132</v>
      </c>
      <c r="J15" s="235">
        <v>61</v>
      </c>
      <c r="K15" s="235">
        <v>2</v>
      </c>
      <c r="L15" s="235">
        <v>15</v>
      </c>
      <c r="M15" s="235">
        <v>0</v>
      </c>
      <c r="N15" s="235">
        <v>4</v>
      </c>
      <c r="O15" s="235">
        <v>0</v>
      </c>
      <c r="P15" s="235">
        <v>4</v>
      </c>
      <c r="Q15" s="235">
        <v>0</v>
      </c>
      <c r="R15" s="235">
        <v>0</v>
      </c>
      <c r="S15" s="235">
        <v>27442</v>
      </c>
      <c r="T15" s="235">
        <v>133</v>
      </c>
      <c r="U15" s="235">
        <v>261</v>
      </c>
      <c r="V15" s="235">
        <v>4</v>
      </c>
      <c r="W15" s="235">
        <v>398</v>
      </c>
      <c r="X15" s="235">
        <v>347</v>
      </c>
      <c r="Y15" s="235">
        <v>63</v>
      </c>
      <c r="Z15" s="235">
        <v>33</v>
      </c>
      <c r="AA15" s="235">
        <v>81</v>
      </c>
      <c r="AB15" s="235">
        <v>198</v>
      </c>
      <c r="AC15" s="235">
        <v>193</v>
      </c>
      <c r="AD15" s="235">
        <v>103</v>
      </c>
      <c r="AE15" s="235">
        <v>72</v>
      </c>
      <c r="AF15" s="235">
        <v>48</v>
      </c>
      <c r="AG15" s="235">
        <v>23</v>
      </c>
      <c r="AH15" s="235">
        <v>2</v>
      </c>
      <c r="AI15" s="235">
        <v>3</v>
      </c>
      <c r="AJ15" s="235">
        <v>1</v>
      </c>
      <c r="AK15" s="235">
        <v>3</v>
      </c>
      <c r="AL15" s="235">
        <v>0</v>
      </c>
      <c r="AM15" s="235">
        <v>2</v>
      </c>
      <c r="AN15" s="235">
        <v>0</v>
      </c>
      <c r="AO15" s="235">
        <v>6</v>
      </c>
      <c r="AP15" s="235">
        <v>49</v>
      </c>
      <c r="AQ15" s="235">
        <v>1</v>
      </c>
      <c r="AR15" s="235">
        <v>33</v>
      </c>
      <c r="AS15" s="235">
        <v>51</v>
      </c>
      <c r="AT15" s="235">
        <v>11</v>
      </c>
      <c r="AU15" s="242">
        <f>W15/C15%</f>
        <v>1.4295977011494254</v>
      </c>
      <c r="AV15" s="238">
        <f>X15/W15%</f>
        <v>87.185929648241213</v>
      </c>
      <c r="AW15" s="238">
        <f>AG15/C15*100</f>
        <v>8.2614942528735635E-2</v>
      </c>
      <c r="AX15" s="239">
        <f t="shared" si="0"/>
        <v>21.551724137931036</v>
      </c>
      <c r="AY15" s="238">
        <f t="shared" si="1"/>
        <v>1.5075376884422111</v>
      </c>
    </row>
    <row r="16" spans="1:52" s="213" customFormat="1" ht="26.25" customHeight="1" x14ac:dyDescent="0.2">
      <c r="A16" s="243"/>
      <c r="B16" s="244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6"/>
      <c r="AV16" s="247"/>
      <c r="AW16" s="247"/>
      <c r="AX16" s="247"/>
      <c r="AY16" s="247"/>
    </row>
    <row r="17" spans="1:52" s="213" customFormat="1" ht="26.25" customHeight="1" x14ac:dyDescent="0.2">
      <c r="A17" s="243"/>
      <c r="B17" s="244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6"/>
      <c r="AV17" s="247"/>
      <c r="AW17" s="247"/>
      <c r="AX17" s="247"/>
      <c r="AY17" s="247"/>
      <c r="AZ17" s="248"/>
    </row>
    <row r="18" spans="1:52" s="213" customFormat="1" ht="26.25" customHeight="1" x14ac:dyDescent="0.2">
      <c r="A18" s="243"/>
      <c r="B18" s="244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6"/>
      <c r="AV18" s="247"/>
      <c r="AW18" s="247"/>
      <c r="AX18" s="247"/>
      <c r="AY18" s="247"/>
    </row>
    <row r="19" spans="1:52" s="213" customFormat="1" ht="38.25" customHeight="1" x14ac:dyDescent="0.25">
      <c r="A19" s="209" t="s">
        <v>204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49"/>
      <c r="AU19" s="250"/>
      <c r="AV19" s="250"/>
      <c r="AW19" s="250"/>
      <c r="AX19" s="250"/>
      <c r="AY19" s="250"/>
      <c r="AZ19" s="251"/>
    </row>
    <row r="20" spans="1:52" s="213" customFormat="1" ht="20.100000000000001" customHeight="1" x14ac:dyDescent="0.2">
      <c r="A20" s="131" t="s">
        <v>187</v>
      </c>
      <c r="B20" s="217" t="s">
        <v>4</v>
      </c>
      <c r="C20" s="218" t="s">
        <v>5</v>
      </c>
      <c r="D20" s="113" t="s">
        <v>6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116" t="s">
        <v>7</v>
      </c>
      <c r="R20" s="117"/>
      <c r="S20" s="116" t="s">
        <v>8</v>
      </c>
      <c r="T20" s="118"/>
      <c r="U20" s="118"/>
      <c r="V20" s="117"/>
      <c r="W20" s="112" t="s">
        <v>188</v>
      </c>
      <c r="X20" s="112" t="s">
        <v>189</v>
      </c>
      <c r="Y20" s="113" t="s">
        <v>190</v>
      </c>
      <c r="Z20" s="114"/>
      <c r="AA20" s="114"/>
      <c r="AB20" s="114"/>
      <c r="AC20" s="114"/>
      <c r="AD20" s="113" t="s">
        <v>191</v>
      </c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5"/>
      <c r="AS20" s="112" t="s">
        <v>120</v>
      </c>
      <c r="AT20" s="112" t="s">
        <v>121</v>
      </c>
      <c r="AU20" s="180" t="s">
        <v>17</v>
      </c>
      <c r="AV20" s="180" t="s">
        <v>18</v>
      </c>
      <c r="AW20" s="180" t="s">
        <v>19</v>
      </c>
      <c r="AX20" s="180" t="s">
        <v>20</v>
      </c>
      <c r="AY20" s="180" t="s">
        <v>21</v>
      </c>
    </row>
    <row r="21" spans="1:52" s="213" customFormat="1" ht="20.100000000000001" customHeight="1" x14ac:dyDescent="0.2">
      <c r="A21" s="221"/>
      <c r="B21" s="217"/>
      <c r="C21" s="218"/>
      <c r="D21" s="111" t="s">
        <v>22</v>
      </c>
      <c r="E21" s="125" t="s">
        <v>23</v>
      </c>
      <c r="F21" s="113" t="s">
        <v>24</v>
      </c>
      <c r="G21" s="114"/>
      <c r="H21" s="114"/>
      <c r="I21" s="114"/>
      <c r="J21" s="114"/>
      <c r="K21" s="115"/>
      <c r="L21" s="126" t="s">
        <v>25</v>
      </c>
      <c r="M21" s="126"/>
      <c r="N21" s="126"/>
      <c r="O21" s="119" t="s">
        <v>26</v>
      </c>
      <c r="P21" s="119"/>
      <c r="Q21" s="127"/>
      <c r="R21" s="128"/>
      <c r="S21" s="127"/>
      <c r="T21" s="129"/>
      <c r="U21" s="129"/>
      <c r="V21" s="128"/>
      <c r="W21" s="124"/>
      <c r="X21" s="124"/>
      <c r="Y21" s="119" t="s">
        <v>192</v>
      </c>
      <c r="Z21" s="119"/>
      <c r="AA21" s="112" t="s">
        <v>193</v>
      </c>
      <c r="AB21" s="112" t="s">
        <v>194</v>
      </c>
      <c r="AC21" s="112" t="s">
        <v>195</v>
      </c>
      <c r="AD21" s="222" t="s">
        <v>196</v>
      </c>
      <c r="AE21" s="131" t="s">
        <v>32</v>
      </c>
      <c r="AF21" s="132"/>
      <c r="AG21" s="132"/>
      <c r="AH21" s="132"/>
      <c r="AI21" s="132"/>
      <c r="AJ21" s="133"/>
      <c r="AK21" s="131" t="s">
        <v>33</v>
      </c>
      <c r="AL21" s="132"/>
      <c r="AM21" s="133"/>
      <c r="AN21" s="112" t="s">
        <v>34</v>
      </c>
      <c r="AO21" s="112" t="s">
        <v>35</v>
      </c>
      <c r="AP21" s="112" t="s">
        <v>36</v>
      </c>
      <c r="AQ21" s="112" t="s">
        <v>37</v>
      </c>
      <c r="AR21" s="135" t="s">
        <v>131</v>
      </c>
      <c r="AS21" s="223"/>
      <c r="AT21" s="223"/>
      <c r="AU21" s="181"/>
      <c r="AV21" s="181"/>
      <c r="AW21" s="181"/>
      <c r="AX21" s="181"/>
      <c r="AY21" s="181"/>
    </row>
    <row r="22" spans="1:52" s="213" customFormat="1" ht="15.75" customHeight="1" x14ac:dyDescent="0.2">
      <c r="A22" s="221"/>
      <c r="B22" s="217"/>
      <c r="C22" s="218"/>
      <c r="D22" s="123"/>
      <c r="E22" s="137"/>
      <c r="F22" s="138" t="s">
        <v>41</v>
      </c>
      <c r="G22" s="139" t="s">
        <v>132</v>
      </c>
      <c r="H22" s="139" t="s">
        <v>43</v>
      </c>
      <c r="I22" s="138" t="s">
        <v>44</v>
      </c>
      <c r="J22" s="138" t="s">
        <v>45</v>
      </c>
      <c r="K22" s="138" t="s">
        <v>46</v>
      </c>
      <c r="L22" s="138" t="s">
        <v>47</v>
      </c>
      <c r="M22" s="138" t="s">
        <v>48</v>
      </c>
      <c r="N22" s="138" t="s">
        <v>49</v>
      </c>
      <c r="O22" s="138" t="s">
        <v>50</v>
      </c>
      <c r="P22" s="139" t="s">
        <v>51</v>
      </c>
      <c r="Q22" s="139" t="s">
        <v>52</v>
      </c>
      <c r="R22" s="139" t="s">
        <v>53</v>
      </c>
      <c r="S22" s="139" t="s">
        <v>54</v>
      </c>
      <c r="T22" s="139" t="s">
        <v>55</v>
      </c>
      <c r="U22" s="139" t="s">
        <v>56</v>
      </c>
      <c r="V22" s="139" t="s">
        <v>51</v>
      </c>
      <c r="W22" s="124"/>
      <c r="X22" s="124"/>
      <c r="Y22" s="225" t="s">
        <v>197</v>
      </c>
      <c r="Z22" s="226" t="s">
        <v>198</v>
      </c>
      <c r="AA22" s="124"/>
      <c r="AB22" s="124"/>
      <c r="AC22" s="124"/>
      <c r="AD22" s="227"/>
      <c r="AE22" s="140" t="s">
        <v>199</v>
      </c>
      <c r="AF22" s="113" t="s">
        <v>45</v>
      </c>
      <c r="AG22" s="114"/>
      <c r="AH22" s="115"/>
      <c r="AI22" s="113" t="s">
        <v>59</v>
      </c>
      <c r="AJ22" s="115"/>
      <c r="AK22" s="218" t="s">
        <v>60</v>
      </c>
      <c r="AL22" s="119" t="s">
        <v>61</v>
      </c>
      <c r="AM22" s="119"/>
      <c r="AN22" s="124"/>
      <c r="AO22" s="124"/>
      <c r="AP22" s="124"/>
      <c r="AQ22" s="124"/>
      <c r="AR22" s="145"/>
      <c r="AS22" s="223"/>
      <c r="AT22" s="223"/>
      <c r="AU22" s="181"/>
      <c r="AV22" s="181"/>
      <c r="AW22" s="181"/>
      <c r="AX22" s="181"/>
      <c r="AY22" s="181"/>
    </row>
    <row r="23" spans="1:52" s="213" customFormat="1" ht="15.75" customHeight="1" x14ac:dyDescent="0.2">
      <c r="A23" s="221"/>
      <c r="B23" s="217"/>
      <c r="C23" s="218"/>
      <c r="D23" s="123"/>
      <c r="E23" s="137"/>
      <c r="F23" s="146"/>
      <c r="G23" s="147"/>
      <c r="H23" s="147"/>
      <c r="I23" s="146"/>
      <c r="J23" s="146"/>
      <c r="K23" s="146"/>
      <c r="L23" s="146"/>
      <c r="M23" s="146"/>
      <c r="N23" s="146"/>
      <c r="O23" s="146"/>
      <c r="P23" s="147"/>
      <c r="Q23" s="147"/>
      <c r="R23" s="147"/>
      <c r="S23" s="147"/>
      <c r="T23" s="147"/>
      <c r="U23" s="147"/>
      <c r="V23" s="147"/>
      <c r="W23" s="124"/>
      <c r="X23" s="124"/>
      <c r="Y23" s="225"/>
      <c r="Z23" s="226"/>
      <c r="AA23" s="124"/>
      <c r="AB23" s="124"/>
      <c r="AC23" s="124"/>
      <c r="AD23" s="227"/>
      <c r="AE23" s="112" t="s">
        <v>64</v>
      </c>
      <c r="AF23" s="112" t="s">
        <v>65</v>
      </c>
      <c r="AG23" s="112" t="s">
        <v>66</v>
      </c>
      <c r="AH23" s="111" t="s">
        <v>67</v>
      </c>
      <c r="AI23" s="112" t="s">
        <v>68</v>
      </c>
      <c r="AJ23" s="112" t="s">
        <v>69</v>
      </c>
      <c r="AK23" s="218"/>
      <c r="AL23" s="218" t="s">
        <v>68</v>
      </c>
      <c r="AM23" s="218" t="s">
        <v>69</v>
      </c>
      <c r="AN23" s="124"/>
      <c r="AO23" s="124"/>
      <c r="AP23" s="124"/>
      <c r="AQ23" s="124"/>
      <c r="AR23" s="145"/>
      <c r="AS23" s="223"/>
      <c r="AT23" s="223"/>
      <c r="AU23" s="181"/>
      <c r="AV23" s="181"/>
      <c r="AW23" s="181"/>
      <c r="AX23" s="181"/>
      <c r="AY23" s="181"/>
    </row>
    <row r="24" spans="1:52" s="213" customFormat="1" ht="15.75" customHeight="1" x14ac:dyDescent="0.2">
      <c r="A24" s="221"/>
      <c r="B24" s="217"/>
      <c r="C24" s="218"/>
      <c r="D24" s="123"/>
      <c r="E24" s="137"/>
      <c r="F24" s="146"/>
      <c r="G24" s="147"/>
      <c r="H24" s="147"/>
      <c r="I24" s="146"/>
      <c r="J24" s="146"/>
      <c r="K24" s="146"/>
      <c r="L24" s="146"/>
      <c r="M24" s="146"/>
      <c r="N24" s="146"/>
      <c r="O24" s="146"/>
      <c r="P24" s="147"/>
      <c r="Q24" s="147"/>
      <c r="R24" s="147"/>
      <c r="S24" s="147"/>
      <c r="T24" s="147"/>
      <c r="U24" s="147"/>
      <c r="V24" s="147"/>
      <c r="W24" s="124"/>
      <c r="X24" s="124"/>
      <c r="Y24" s="225"/>
      <c r="Z24" s="226"/>
      <c r="AA24" s="124"/>
      <c r="AB24" s="124"/>
      <c r="AC24" s="124"/>
      <c r="AD24" s="227"/>
      <c r="AE24" s="124"/>
      <c r="AF24" s="124"/>
      <c r="AG24" s="124"/>
      <c r="AH24" s="123"/>
      <c r="AI24" s="124"/>
      <c r="AJ24" s="124"/>
      <c r="AK24" s="218"/>
      <c r="AL24" s="218"/>
      <c r="AM24" s="218"/>
      <c r="AN24" s="124"/>
      <c r="AO24" s="124"/>
      <c r="AP24" s="124"/>
      <c r="AQ24" s="124"/>
      <c r="AR24" s="145"/>
      <c r="AS24" s="223"/>
      <c r="AT24" s="223"/>
      <c r="AU24" s="181"/>
      <c r="AV24" s="181"/>
      <c r="AW24" s="181"/>
      <c r="AX24" s="181"/>
      <c r="AY24" s="181"/>
    </row>
    <row r="25" spans="1:52" s="213" customFormat="1" ht="15.75" customHeight="1" x14ac:dyDescent="0.2">
      <c r="A25" s="221"/>
      <c r="B25" s="217"/>
      <c r="C25" s="218"/>
      <c r="D25" s="123"/>
      <c r="E25" s="137"/>
      <c r="F25" s="146"/>
      <c r="G25" s="147"/>
      <c r="H25" s="147"/>
      <c r="I25" s="146"/>
      <c r="J25" s="146"/>
      <c r="K25" s="146"/>
      <c r="L25" s="146"/>
      <c r="M25" s="146"/>
      <c r="N25" s="146"/>
      <c r="O25" s="146"/>
      <c r="P25" s="147"/>
      <c r="Q25" s="147"/>
      <c r="R25" s="147"/>
      <c r="S25" s="147"/>
      <c r="T25" s="147"/>
      <c r="U25" s="147"/>
      <c r="V25" s="147"/>
      <c r="W25" s="124"/>
      <c r="X25" s="124"/>
      <c r="Y25" s="225"/>
      <c r="Z25" s="226"/>
      <c r="AA25" s="124"/>
      <c r="AB25" s="124"/>
      <c r="AC25" s="124"/>
      <c r="AD25" s="227"/>
      <c r="AE25" s="124"/>
      <c r="AF25" s="124"/>
      <c r="AG25" s="124"/>
      <c r="AH25" s="123"/>
      <c r="AI25" s="124"/>
      <c r="AJ25" s="124"/>
      <c r="AK25" s="218"/>
      <c r="AL25" s="218"/>
      <c r="AM25" s="218"/>
      <c r="AN25" s="124"/>
      <c r="AO25" s="124"/>
      <c r="AP25" s="124"/>
      <c r="AQ25" s="124"/>
      <c r="AR25" s="145"/>
      <c r="AS25" s="228"/>
      <c r="AT25" s="228"/>
      <c r="AU25" s="181"/>
      <c r="AV25" s="181"/>
      <c r="AW25" s="181"/>
      <c r="AX25" s="181"/>
      <c r="AY25" s="181"/>
    </row>
    <row r="26" spans="1:52" s="213" customFormat="1" ht="154.5" customHeight="1" x14ac:dyDescent="0.2">
      <c r="A26" s="229"/>
      <c r="B26" s="217"/>
      <c r="C26" s="218"/>
      <c r="D26" s="150"/>
      <c r="E26" s="152"/>
      <c r="F26" s="153"/>
      <c r="G26" s="154"/>
      <c r="H26" s="154"/>
      <c r="I26" s="153"/>
      <c r="J26" s="153"/>
      <c r="K26" s="153"/>
      <c r="L26" s="153"/>
      <c r="M26" s="153"/>
      <c r="N26" s="153"/>
      <c r="O26" s="153"/>
      <c r="P26" s="154"/>
      <c r="Q26" s="154"/>
      <c r="R26" s="154"/>
      <c r="S26" s="154"/>
      <c r="T26" s="154"/>
      <c r="U26" s="154"/>
      <c r="V26" s="154"/>
      <c r="W26" s="151"/>
      <c r="X26" s="151"/>
      <c r="Y26" s="225"/>
      <c r="Z26" s="226"/>
      <c r="AA26" s="151"/>
      <c r="AB26" s="151"/>
      <c r="AC26" s="151"/>
      <c r="AD26" s="230"/>
      <c r="AE26" s="151"/>
      <c r="AF26" s="151"/>
      <c r="AG26" s="151"/>
      <c r="AH26" s="150"/>
      <c r="AI26" s="151"/>
      <c r="AJ26" s="151"/>
      <c r="AK26" s="218"/>
      <c r="AL26" s="218"/>
      <c r="AM26" s="218"/>
      <c r="AN26" s="151"/>
      <c r="AO26" s="151"/>
      <c r="AP26" s="151"/>
      <c r="AQ26" s="151"/>
      <c r="AR26" s="157"/>
      <c r="AS26" s="231"/>
      <c r="AT26" s="231"/>
      <c r="AU26" s="182"/>
      <c r="AV26" s="182"/>
      <c r="AW26" s="182"/>
      <c r="AX26" s="182"/>
      <c r="AY26" s="182"/>
    </row>
    <row r="27" spans="1:52" s="213" customFormat="1" ht="50.25" customHeight="1" x14ac:dyDescent="0.25">
      <c r="A27" s="233" t="s">
        <v>200</v>
      </c>
      <c r="B27" s="234"/>
      <c r="C27" s="252">
        <v>0</v>
      </c>
      <c r="D27" s="252">
        <v>0</v>
      </c>
      <c r="E27" s="252">
        <v>0</v>
      </c>
      <c r="F27" s="252">
        <v>0</v>
      </c>
      <c r="G27" s="252">
        <v>0</v>
      </c>
      <c r="H27" s="252">
        <v>0</v>
      </c>
      <c r="I27" s="252">
        <v>0</v>
      </c>
      <c r="J27" s="252">
        <v>0</v>
      </c>
      <c r="K27" s="252">
        <v>0</v>
      </c>
      <c r="L27" s="252">
        <v>0</v>
      </c>
      <c r="M27" s="252">
        <v>0</v>
      </c>
      <c r="N27" s="252">
        <v>0</v>
      </c>
      <c r="O27" s="252">
        <v>0</v>
      </c>
      <c r="P27" s="252">
        <v>0</v>
      </c>
      <c r="Q27" s="252">
        <v>0</v>
      </c>
      <c r="R27" s="252">
        <v>0</v>
      </c>
      <c r="S27" s="252">
        <v>0</v>
      </c>
      <c r="T27" s="252">
        <v>0</v>
      </c>
      <c r="U27" s="252">
        <v>0</v>
      </c>
      <c r="V27" s="252">
        <v>0</v>
      </c>
      <c r="W27" s="252">
        <v>0</v>
      </c>
      <c r="X27" s="252">
        <v>0</v>
      </c>
      <c r="Y27" s="252">
        <v>0</v>
      </c>
      <c r="Z27" s="252">
        <v>0</v>
      </c>
      <c r="AA27" s="252">
        <v>0</v>
      </c>
      <c r="AB27" s="252">
        <v>0</v>
      </c>
      <c r="AC27" s="252">
        <v>0</v>
      </c>
      <c r="AD27" s="252">
        <v>0</v>
      </c>
      <c r="AE27" s="252">
        <v>0</v>
      </c>
      <c r="AF27" s="252">
        <v>0</v>
      </c>
      <c r="AG27" s="252">
        <v>0</v>
      </c>
      <c r="AH27" s="252">
        <v>0</v>
      </c>
      <c r="AI27" s="252">
        <v>0</v>
      </c>
      <c r="AJ27" s="252">
        <v>0</v>
      </c>
      <c r="AK27" s="252">
        <v>0</v>
      </c>
      <c r="AL27" s="252">
        <v>0</v>
      </c>
      <c r="AM27" s="252">
        <v>0</v>
      </c>
      <c r="AN27" s="252">
        <v>0</v>
      </c>
      <c r="AO27" s="252">
        <v>0</v>
      </c>
      <c r="AP27" s="252">
        <v>0</v>
      </c>
      <c r="AQ27" s="252">
        <v>0</v>
      </c>
      <c r="AR27" s="252">
        <v>0</v>
      </c>
      <c r="AS27" s="252">
        <v>0</v>
      </c>
      <c r="AT27" s="252">
        <v>0</v>
      </c>
      <c r="AU27" s="253" t="s">
        <v>201</v>
      </c>
      <c r="AV27" s="253" t="s">
        <v>201</v>
      </c>
      <c r="AW27" s="253">
        <v>0</v>
      </c>
      <c r="AX27" s="253" t="s">
        <v>201</v>
      </c>
      <c r="AY27" s="253" t="s">
        <v>201</v>
      </c>
    </row>
    <row r="28" spans="1:52" s="213" customFormat="1" ht="50.25" customHeight="1" x14ac:dyDescent="0.25">
      <c r="A28" s="237" t="s">
        <v>202</v>
      </c>
      <c r="B28" s="234"/>
      <c r="C28" s="252">
        <v>15867</v>
      </c>
      <c r="D28" s="252">
        <v>15867</v>
      </c>
      <c r="E28" s="252">
        <v>3</v>
      </c>
      <c r="F28" s="252">
        <v>15230</v>
      </c>
      <c r="G28" s="252">
        <v>206</v>
      </c>
      <c r="H28" s="252">
        <v>34</v>
      </c>
      <c r="I28" s="252">
        <v>245</v>
      </c>
      <c r="J28" s="252">
        <v>110</v>
      </c>
      <c r="K28" s="252">
        <v>12</v>
      </c>
      <c r="L28" s="252">
        <v>17</v>
      </c>
      <c r="M28" s="252">
        <v>4</v>
      </c>
      <c r="N28" s="252">
        <v>4</v>
      </c>
      <c r="O28" s="252">
        <v>2</v>
      </c>
      <c r="P28" s="252">
        <v>3</v>
      </c>
      <c r="Q28" s="252">
        <v>0</v>
      </c>
      <c r="R28" s="252">
        <v>2</v>
      </c>
      <c r="S28" s="252">
        <v>15230</v>
      </c>
      <c r="T28" s="252">
        <v>206</v>
      </c>
      <c r="U28" s="252">
        <v>429</v>
      </c>
      <c r="V28" s="252">
        <v>3</v>
      </c>
      <c r="W28" s="252">
        <v>638</v>
      </c>
      <c r="X28" s="252">
        <v>512</v>
      </c>
      <c r="Y28" s="252">
        <v>80</v>
      </c>
      <c r="Z28" s="252">
        <v>71</v>
      </c>
      <c r="AA28" s="252">
        <v>65</v>
      </c>
      <c r="AB28" s="252">
        <v>328</v>
      </c>
      <c r="AC28" s="252">
        <v>313</v>
      </c>
      <c r="AD28" s="252">
        <v>168</v>
      </c>
      <c r="AE28" s="252">
        <v>125</v>
      </c>
      <c r="AF28" s="252">
        <v>44</v>
      </c>
      <c r="AG28" s="252">
        <v>51</v>
      </c>
      <c r="AH28" s="252">
        <v>1</v>
      </c>
      <c r="AI28" s="252">
        <v>5</v>
      </c>
      <c r="AJ28" s="252">
        <v>5</v>
      </c>
      <c r="AK28" s="252">
        <v>3</v>
      </c>
      <c r="AL28" s="252">
        <v>2</v>
      </c>
      <c r="AM28" s="252">
        <v>1</v>
      </c>
      <c r="AN28" s="252">
        <v>1</v>
      </c>
      <c r="AO28" s="252">
        <v>14</v>
      </c>
      <c r="AP28" s="252">
        <v>69</v>
      </c>
      <c r="AQ28" s="252">
        <v>8</v>
      </c>
      <c r="AR28" s="252">
        <v>18</v>
      </c>
      <c r="AS28" s="252">
        <v>126</v>
      </c>
      <c r="AT28" s="252">
        <v>11</v>
      </c>
      <c r="AU28" s="254">
        <f>W28/C28%</f>
        <v>4.020923930169535</v>
      </c>
      <c r="AV28" s="254">
        <f>X28/W28%</f>
        <v>80.250783699059568</v>
      </c>
      <c r="AW28" s="254">
        <f>AG28/C28*100</f>
        <v>0.32142181886935151</v>
      </c>
      <c r="AX28" s="254">
        <f>AO28/C28*100000</f>
        <v>88.233440473939623</v>
      </c>
      <c r="AY28" s="254">
        <f>AO28/W28%</f>
        <v>2.1943573667711598</v>
      </c>
    </row>
    <row r="29" spans="1:52" s="213" customFormat="1" ht="50.25" customHeight="1" x14ac:dyDescent="0.25">
      <c r="A29" s="237" t="s">
        <v>203</v>
      </c>
      <c r="B29" s="234"/>
      <c r="C29" s="252">
        <v>25859</v>
      </c>
      <c r="D29" s="252">
        <v>25859</v>
      </c>
      <c r="E29" s="252">
        <v>7</v>
      </c>
      <c r="F29" s="252">
        <v>25378</v>
      </c>
      <c r="G29" s="252">
        <v>172</v>
      </c>
      <c r="H29" s="252">
        <v>41</v>
      </c>
      <c r="I29" s="252">
        <v>199</v>
      </c>
      <c r="J29" s="252">
        <v>47</v>
      </c>
      <c r="K29" s="252">
        <v>2</v>
      </c>
      <c r="L29" s="252">
        <v>7</v>
      </c>
      <c r="M29" s="252">
        <v>1</v>
      </c>
      <c r="N29" s="252">
        <v>2</v>
      </c>
      <c r="O29" s="252">
        <v>3</v>
      </c>
      <c r="P29" s="252">
        <v>5</v>
      </c>
      <c r="Q29" s="252">
        <v>0</v>
      </c>
      <c r="R29" s="252">
        <v>1</v>
      </c>
      <c r="S29" s="252">
        <v>25377</v>
      </c>
      <c r="T29" s="252">
        <v>172</v>
      </c>
      <c r="U29" s="252">
        <v>303</v>
      </c>
      <c r="V29" s="252">
        <v>7</v>
      </c>
      <c r="W29" s="252">
        <v>482</v>
      </c>
      <c r="X29" s="252">
        <v>410</v>
      </c>
      <c r="Y29" s="252">
        <v>82</v>
      </c>
      <c r="Z29" s="252">
        <v>45</v>
      </c>
      <c r="AA29" s="252">
        <v>66</v>
      </c>
      <c r="AB29" s="252">
        <v>243</v>
      </c>
      <c r="AC29" s="252">
        <v>221</v>
      </c>
      <c r="AD29" s="252">
        <v>151</v>
      </c>
      <c r="AE29" s="252">
        <v>105</v>
      </c>
      <c r="AF29" s="252">
        <v>32</v>
      </c>
      <c r="AG29" s="252">
        <v>18</v>
      </c>
      <c r="AH29" s="252">
        <v>2</v>
      </c>
      <c r="AI29" s="252">
        <v>1</v>
      </c>
      <c r="AJ29" s="252">
        <v>0</v>
      </c>
      <c r="AK29" s="252">
        <v>1</v>
      </c>
      <c r="AL29" s="252">
        <v>0</v>
      </c>
      <c r="AM29" s="252">
        <v>0</v>
      </c>
      <c r="AN29" s="252">
        <v>0</v>
      </c>
      <c r="AO29" s="252">
        <v>1</v>
      </c>
      <c r="AP29" s="252">
        <v>68</v>
      </c>
      <c r="AQ29" s="252">
        <v>5</v>
      </c>
      <c r="AR29" s="252">
        <v>24</v>
      </c>
      <c r="AS29" s="252">
        <v>72</v>
      </c>
      <c r="AT29" s="252">
        <v>3</v>
      </c>
      <c r="AU29" s="254">
        <f>W29/C29%</f>
        <v>1.8639545226033492</v>
      </c>
      <c r="AV29" s="254">
        <f>X29/W29%</f>
        <v>85.062240663900411</v>
      </c>
      <c r="AW29" s="254">
        <f>AG29/C29*100</f>
        <v>6.9608260180208048E-2</v>
      </c>
      <c r="AX29" s="254">
        <f t="shared" ref="AX29:AX30" si="2">AO29/C29*100000</f>
        <v>3.8671255655671142</v>
      </c>
      <c r="AY29" s="254">
        <f t="shared" ref="AY29:AY30" si="3">AO29/W29%</f>
        <v>0.20746887966804978</v>
      </c>
    </row>
    <row r="30" spans="1:52" s="213" customFormat="1" ht="50.25" customHeight="1" x14ac:dyDescent="0.25">
      <c r="A30" s="241" t="s">
        <v>153</v>
      </c>
      <c r="B30" s="234"/>
      <c r="C30" s="252">
        <v>41726</v>
      </c>
      <c r="D30" s="252">
        <v>41726</v>
      </c>
      <c r="E30" s="252">
        <v>10</v>
      </c>
      <c r="F30" s="252">
        <v>40608</v>
      </c>
      <c r="G30" s="252">
        <v>378</v>
      </c>
      <c r="H30" s="252">
        <v>75</v>
      </c>
      <c r="I30" s="252">
        <v>444</v>
      </c>
      <c r="J30" s="252">
        <v>157</v>
      </c>
      <c r="K30" s="252">
        <v>14</v>
      </c>
      <c r="L30" s="252">
        <v>24</v>
      </c>
      <c r="M30" s="252">
        <v>5</v>
      </c>
      <c r="N30" s="252">
        <v>6</v>
      </c>
      <c r="O30" s="252">
        <v>5</v>
      </c>
      <c r="P30" s="252">
        <v>8</v>
      </c>
      <c r="Q30" s="252">
        <v>0</v>
      </c>
      <c r="R30" s="252">
        <v>3</v>
      </c>
      <c r="S30" s="252">
        <v>40607</v>
      </c>
      <c r="T30" s="252">
        <v>378</v>
      </c>
      <c r="U30" s="252">
        <v>732</v>
      </c>
      <c r="V30" s="252">
        <v>10</v>
      </c>
      <c r="W30" s="252">
        <v>1120</v>
      </c>
      <c r="X30" s="252">
        <v>922</v>
      </c>
      <c r="Y30" s="252">
        <v>162</v>
      </c>
      <c r="Z30" s="252">
        <v>116</v>
      </c>
      <c r="AA30" s="252">
        <v>131</v>
      </c>
      <c r="AB30" s="252">
        <v>571</v>
      </c>
      <c r="AC30" s="252">
        <v>534</v>
      </c>
      <c r="AD30" s="252">
        <v>319</v>
      </c>
      <c r="AE30" s="252">
        <v>230</v>
      </c>
      <c r="AF30" s="252">
        <v>76</v>
      </c>
      <c r="AG30" s="252">
        <v>69</v>
      </c>
      <c r="AH30" s="252">
        <v>3</v>
      </c>
      <c r="AI30" s="252">
        <v>6</v>
      </c>
      <c r="AJ30" s="252">
        <v>5</v>
      </c>
      <c r="AK30" s="252">
        <v>4</v>
      </c>
      <c r="AL30" s="252">
        <v>2</v>
      </c>
      <c r="AM30" s="252">
        <v>1</v>
      </c>
      <c r="AN30" s="252">
        <v>1</v>
      </c>
      <c r="AO30" s="252">
        <v>15</v>
      </c>
      <c r="AP30" s="252">
        <v>137</v>
      </c>
      <c r="AQ30" s="252">
        <v>13</v>
      </c>
      <c r="AR30" s="252">
        <v>42</v>
      </c>
      <c r="AS30" s="252">
        <v>198</v>
      </c>
      <c r="AT30" s="252">
        <v>14</v>
      </c>
      <c r="AU30" s="254">
        <f>W30/C30%</f>
        <v>2.6841777309111827</v>
      </c>
      <c r="AV30" s="254">
        <f>X30/W30%</f>
        <v>82.321428571428584</v>
      </c>
      <c r="AW30" s="254">
        <f>AG30/C30*100</f>
        <v>0.1653645209222068</v>
      </c>
      <c r="AX30" s="254">
        <f t="shared" si="2"/>
        <v>35.948808896131908</v>
      </c>
      <c r="AY30" s="254">
        <f t="shared" si="3"/>
        <v>1.3392857142857144</v>
      </c>
    </row>
    <row r="31" spans="1:52" x14ac:dyDescent="0.2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5"/>
      <c r="AV31" s="205"/>
      <c r="AW31" s="205"/>
      <c r="AX31" s="205"/>
      <c r="AY31" s="205"/>
    </row>
    <row r="32" spans="1:52" x14ac:dyDescent="0.2">
      <c r="C32" s="255">
        <f t="shared" ref="C32:AT32" si="4">C15+C30</f>
        <v>69566</v>
      </c>
      <c r="D32" s="255">
        <f t="shared" si="4"/>
        <v>69566</v>
      </c>
      <c r="E32" s="255">
        <f t="shared" si="4"/>
        <v>15</v>
      </c>
      <c r="F32" s="255">
        <f t="shared" si="4"/>
        <v>68050</v>
      </c>
      <c r="G32" s="255">
        <f t="shared" si="4"/>
        <v>511</v>
      </c>
      <c r="H32" s="255">
        <f t="shared" si="4"/>
        <v>122</v>
      </c>
      <c r="I32" s="255">
        <f t="shared" si="4"/>
        <v>576</v>
      </c>
      <c r="J32" s="255">
        <f t="shared" si="4"/>
        <v>218</v>
      </c>
      <c r="K32" s="255">
        <f t="shared" si="4"/>
        <v>16</v>
      </c>
      <c r="L32" s="255">
        <f t="shared" si="4"/>
        <v>39</v>
      </c>
      <c r="M32" s="255">
        <f t="shared" si="4"/>
        <v>5</v>
      </c>
      <c r="N32" s="255">
        <f t="shared" si="4"/>
        <v>10</v>
      </c>
      <c r="O32" s="255">
        <f t="shared" si="4"/>
        <v>5</v>
      </c>
      <c r="P32" s="255">
        <f t="shared" si="4"/>
        <v>12</v>
      </c>
      <c r="Q32" s="255">
        <f t="shared" si="4"/>
        <v>0</v>
      </c>
      <c r="R32" s="255">
        <f t="shared" si="4"/>
        <v>3</v>
      </c>
      <c r="S32" s="255">
        <f t="shared" si="4"/>
        <v>68049</v>
      </c>
      <c r="T32" s="255">
        <f t="shared" si="4"/>
        <v>511</v>
      </c>
      <c r="U32" s="255">
        <f t="shared" si="4"/>
        <v>993</v>
      </c>
      <c r="V32" s="255">
        <f t="shared" si="4"/>
        <v>14</v>
      </c>
      <c r="W32" s="255">
        <f t="shared" si="4"/>
        <v>1518</v>
      </c>
      <c r="X32" s="255">
        <f t="shared" si="4"/>
        <v>1269</v>
      </c>
      <c r="Y32" s="255">
        <f t="shared" si="4"/>
        <v>225</v>
      </c>
      <c r="Z32" s="255">
        <f t="shared" si="4"/>
        <v>149</v>
      </c>
      <c r="AA32" s="255">
        <f t="shared" si="4"/>
        <v>212</v>
      </c>
      <c r="AB32" s="255">
        <f t="shared" si="4"/>
        <v>769</v>
      </c>
      <c r="AC32" s="255">
        <f t="shared" si="4"/>
        <v>727</v>
      </c>
      <c r="AD32" s="255">
        <f t="shared" si="4"/>
        <v>422</v>
      </c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>
        <f t="shared" si="4"/>
        <v>75</v>
      </c>
      <c r="AS32" s="255">
        <f t="shared" si="4"/>
        <v>249</v>
      </c>
      <c r="AT32" s="255">
        <f t="shared" si="4"/>
        <v>25</v>
      </c>
    </row>
  </sheetData>
  <mergeCells count="130">
    <mergeCell ref="Z22:Z26"/>
    <mergeCell ref="AF22:AH22"/>
    <mergeCell ref="AI22:AJ22"/>
    <mergeCell ref="AK22:AK26"/>
    <mergeCell ref="AL22:AM22"/>
    <mergeCell ref="AE23:AE26"/>
    <mergeCell ref="AF23:AF26"/>
    <mergeCell ref="AG23:AG26"/>
    <mergeCell ref="AH23:AH26"/>
    <mergeCell ref="AI23:AI26"/>
    <mergeCell ref="R22:R26"/>
    <mergeCell ref="S22:S26"/>
    <mergeCell ref="T22:T26"/>
    <mergeCell ref="U22:U26"/>
    <mergeCell ref="V22:V26"/>
    <mergeCell ref="Y22:Y26"/>
    <mergeCell ref="AQ21:AQ26"/>
    <mergeCell ref="AR21:AR26"/>
    <mergeCell ref="F22:F26"/>
    <mergeCell ref="G22:G26"/>
    <mergeCell ref="H22:H26"/>
    <mergeCell ref="I22:I26"/>
    <mergeCell ref="J22:J26"/>
    <mergeCell ref="K22:K26"/>
    <mergeCell ref="L22:L26"/>
    <mergeCell ref="M22:M26"/>
    <mergeCell ref="AD21:AD26"/>
    <mergeCell ref="AE21:AJ21"/>
    <mergeCell ref="AK21:AM21"/>
    <mergeCell ref="AN21:AN26"/>
    <mergeCell ref="AO21:AO26"/>
    <mergeCell ref="AP21:AP26"/>
    <mergeCell ref="AJ23:AJ26"/>
    <mergeCell ref="AL23:AL26"/>
    <mergeCell ref="AM23:AM26"/>
    <mergeCell ref="AU20:AU26"/>
    <mergeCell ref="AV20:AV26"/>
    <mergeCell ref="AW20:AW26"/>
    <mergeCell ref="AX20:AX26"/>
    <mergeCell ref="AY20:AY26"/>
    <mergeCell ref="D21:D26"/>
    <mergeCell ref="E21:E26"/>
    <mergeCell ref="F21:K21"/>
    <mergeCell ref="L21:N21"/>
    <mergeCell ref="O21:P21"/>
    <mergeCell ref="W20:W26"/>
    <mergeCell ref="X20:X26"/>
    <mergeCell ref="Y20:AC20"/>
    <mergeCell ref="AD20:AR20"/>
    <mergeCell ref="AS20:AS26"/>
    <mergeCell ref="AT20:AT26"/>
    <mergeCell ref="Y21:Z21"/>
    <mergeCell ref="AA21:AA26"/>
    <mergeCell ref="AB21:AB26"/>
    <mergeCell ref="AC21:AC26"/>
    <mergeCell ref="A20:A26"/>
    <mergeCell ref="B20:B26"/>
    <mergeCell ref="C20:C26"/>
    <mergeCell ref="D20:P20"/>
    <mergeCell ref="Q20:R21"/>
    <mergeCell ref="S20:V21"/>
    <mergeCell ref="N22:N26"/>
    <mergeCell ref="O22:O26"/>
    <mergeCell ref="P22:P26"/>
    <mergeCell ref="Q22:Q26"/>
    <mergeCell ref="Z7:Z11"/>
    <mergeCell ref="AF7:AH7"/>
    <mergeCell ref="AI7:AJ7"/>
    <mergeCell ref="AK7:AK11"/>
    <mergeCell ref="AL7:AM7"/>
    <mergeCell ref="AE8:AE11"/>
    <mergeCell ref="AF8:AF11"/>
    <mergeCell ref="AG8:AG11"/>
    <mergeCell ref="AH8:AH11"/>
    <mergeCell ref="AI8:AI11"/>
    <mergeCell ref="R7:R11"/>
    <mergeCell ref="S7:S11"/>
    <mergeCell ref="T7:T11"/>
    <mergeCell ref="U7:U11"/>
    <mergeCell ref="V7:V11"/>
    <mergeCell ref="Y7:Y11"/>
    <mergeCell ref="AQ6:AQ11"/>
    <mergeCell ref="AR6:AR11"/>
    <mergeCell ref="F7:F11"/>
    <mergeCell ref="G7:G11"/>
    <mergeCell ref="H7:H11"/>
    <mergeCell ref="I7:I11"/>
    <mergeCell ref="J7:J11"/>
    <mergeCell ref="K7:K11"/>
    <mergeCell ref="L7:L11"/>
    <mergeCell ref="M7:M11"/>
    <mergeCell ref="AD6:AD11"/>
    <mergeCell ref="AE6:AJ6"/>
    <mergeCell ref="AK6:AM6"/>
    <mergeCell ref="AN6:AN11"/>
    <mergeCell ref="AO6:AO11"/>
    <mergeCell ref="AP6:AP11"/>
    <mergeCell ref="AJ8:AJ11"/>
    <mergeCell ref="AL8:AL11"/>
    <mergeCell ref="AM8:AM11"/>
    <mergeCell ref="AU5:AU11"/>
    <mergeCell ref="AV5:AV11"/>
    <mergeCell ref="AW5:AW11"/>
    <mergeCell ref="AX5:AX11"/>
    <mergeCell ref="AY5:AY11"/>
    <mergeCell ref="D6:D11"/>
    <mergeCell ref="E6:E11"/>
    <mergeCell ref="F6:K6"/>
    <mergeCell ref="L6:N6"/>
    <mergeCell ref="O6:P6"/>
    <mergeCell ref="W5:W11"/>
    <mergeCell ref="X5:X11"/>
    <mergeCell ref="Y5:AC5"/>
    <mergeCell ref="AD5:AR5"/>
    <mergeCell ref="AS5:AS11"/>
    <mergeCell ref="AT5:AT11"/>
    <mergeCell ref="Y6:Z6"/>
    <mergeCell ref="AA6:AA11"/>
    <mergeCell ref="AB6:AB11"/>
    <mergeCell ref="AC6:AC11"/>
    <mergeCell ref="A5:A11"/>
    <mergeCell ref="B5:B11"/>
    <mergeCell ref="C5:C11"/>
    <mergeCell ref="D5:P5"/>
    <mergeCell ref="Q5:R6"/>
    <mergeCell ref="S5:V6"/>
    <mergeCell ref="N7:N11"/>
    <mergeCell ref="O7:O11"/>
    <mergeCell ref="P7:P11"/>
    <mergeCell ref="Q7:Q11"/>
  </mergeCells>
  <phoneticPr fontId="13"/>
  <pageMargins left="0.47244094488188981" right="0.47244094488188981" top="0.74803149606299213" bottom="0.74803149606299213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市町村別（子宮頸）</vt:lpstr>
      <vt:lpstr>年齢階級別（子宮頸）</vt:lpstr>
      <vt:lpstr>検診方法別（子宮頸）</vt:lpstr>
      <vt:lpstr>'検診方法別（子宮頸）'!Print_Area</vt:lpstr>
      <vt:lpstr>'市町村別（子宮頸）'!Print_Area</vt:lpstr>
      <vt:lpstr>'年齢階級別（子宮頸）'!Print_Area</vt:lpstr>
      <vt:lpstr>'年齢階級別（子宮頸）'!Print_Titles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2020-02-05T05:15:44Z</dcterms:created>
  <dcterms:modified xsi:type="dcterms:W3CDTF">2020-02-05T05:18:02Z</dcterms:modified>
</cp:coreProperties>
</file>