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5360" windowHeight="4050" tabRatio="602" activeTab="0"/>
  </bookViews>
  <sheets>
    <sheet name="グラフ①（Ⅱ－1）" sheetId="1" r:id="rId1"/>
    <sheet name="Ⅱ-2(1)三大死因（市町村別）" sheetId="2" r:id="rId2"/>
    <sheet name="Ⅱ-（2）ア" sheetId="3" r:id="rId3"/>
    <sheet name="Ⅱ－（２）イ" sheetId="4" r:id="rId4"/>
    <sheet name="グラフ③（Ⅱ－2（３）、（４）" sheetId="5" r:id="rId5"/>
    <sheet name="Ⅱ－（２）ウ" sheetId="6" r:id="rId6"/>
    <sheet name="過去データ一覧" sheetId="7" r:id="rId7"/>
    <sheet name="データ" sheetId="8" r:id="rId8"/>
  </sheets>
  <definedNames>
    <definedName name="_xlnm.Print_Area" localSheetId="3">'Ⅱ－（２）イ'!$A$1:$X$21</definedName>
    <definedName name="_xlnm.Print_Area" localSheetId="5">'Ⅱ－（２）ウ'!$A$1:$I$55</definedName>
    <definedName name="_xlnm.Print_Area" localSheetId="1">'Ⅱ-2(1)三大死因（市町村別）'!$A$1:$J$82</definedName>
    <definedName name="_xlnm.Print_Area" localSheetId="0">'グラフ①（Ⅱ－1）'!$A$1:$O$17</definedName>
    <definedName name="_xlnm.Print_Area" localSheetId="4">'グラフ③（Ⅱ－2（３）、（４）'!$A$1:$I$57</definedName>
  </definedNames>
  <calcPr fullCalcOnLoad="1"/>
</workbook>
</file>

<file path=xl/sharedStrings.xml><?xml version="1.0" encoding="utf-8"?>
<sst xmlns="http://schemas.openxmlformats.org/spreadsheetml/2006/main" count="1080" uniqueCount="209">
  <si>
    <t>昭和30年</t>
  </si>
  <si>
    <t>昭和40年</t>
  </si>
  <si>
    <t>昭和50年</t>
  </si>
  <si>
    <t>昭和60年</t>
  </si>
  <si>
    <t>平成7年</t>
  </si>
  <si>
    <t>平成12年</t>
  </si>
  <si>
    <t>0～14歳</t>
  </si>
  <si>
    <t>15～64歳</t>
  </si>
  <si>
    <t>65歳以上</t>
  </si>
  <si>
    <t>新潟県</t>
  </si>
  <si>
    <t>全　国</t>
  </si>
  <si>
    <t>平成10年</t>
  </si>
  <si>
    <t>平成11年</t>
  </si>
  <si>
    <t>平成13年</t>
  </si>
  <si>
    <t>平成14年</t>
  </si>
  <si>
    <t>悪性新生物</t>
  </si>
  <si>
    <t>脳血管疾患</t>
  </si>
  <si>
    <t>心疾患</t>
  </si>
  <si>
    <t>全部位</t>
  </si>
  <si>
    <t>総数</t>
  </si>
  <si>
    <t>男性</t>
  </si>
  <si>
    <t>女性</t>
  </si>
  <si>
    <t>総数（A）</t>
  </si>
  <si>
    <t>女性（B）</t>
  </si>
  <si>
    <t>総数（C）</t>
  </si>
  <si>
    <t>総数（D）</t>
  </si>
  <si>
    <t>総数（E）</t>
  </si>
  <si>
    <t>総数（G）</t>
  </si>
  <si>
    <t>総数（H）</t>
  </si>
  <si>
    <t>C/A（%）</t>
  </si>
  <si>
    <t>D/A（%）</t>
  </si>
  <si>
    <t>E/A（%）</t>
  </si>
  <si>
    <t>G/A（%）</t>
  </si>
  <si>
    <t>H/A（%）</t>
  </si>
  <si>
    <t>総数（I ）</t>
  </si>
  <si>
    <t>I /A（%）</t>
  </si>
  <si>
    <t>総数（J）</t>
  </si>
  <si>
    <t>J/B（%）</t>
  </si>
  <si>
    <t>食道(02102)</t>
  </si>
  <si>
    <t>胃(02103)</t>
  </si>
  <si>
    <t>肝及び肝内胆管(02107)</t>
  </si>
  <si>
    <t>気管、気管支及び肺(02110)</t>
  </si>
  <si>
    <t>大腸(02104、02105)</t>
  </si>
  <si>
    <t>乳房(02112)</t>
  </si>
  <si>
    <t>子宮(02113)</t>
  </si>
  <si>
    <t>80歳以上</t>
  </si>
  <si>
    <t>20～29歳</t>
  </si>
  <si>
    <t>30～39歳</t>
  </si>
  <si>
    <t>40～49歳</t>
  </si>
  <si>
    <t>50～59歳</t>
  </si>
  <si>
    <t>60～69歳</t>
  </si>
  <si>
    <t>70～79歳</t>
  </si>
  <si>
    <t>＜男性/実数＞</t>
  </si>
  <si>
    <t>＜男性/割合＞</t>
  </si>
  <si>
    <t>＜女性/実数＞</t>
  </si>
  <si>
    <t>＜女性/割合＞</t>
  </si>
  <si>
    <t>脳内出血</t>
  </si>
  <si>
    <t>クモ膜下出血</t>
  </si>
  <si>
    <t>脳梗塞</t>
  </si>
  <si>
    <t>その他</t>
  </si>
  <si>
    <t>＜全国/実数＞</t>
  </si>
  <si>
    <t>＜全国/割合＞</t>
  </si>
  <si>
    <t>＜新潟県/実数＞</t>
  </si>
  <si>
    <t>＜新潟県/割合＞</t>
  </si>
  <si>
    <t>慢性リウマチ性</t>
  </si>
  <si>
    <t>虚血性心疾患</t>
  </si>
  <si>
    <t>全部位</t>
  </si>
  <si>
    <t>20歳以上計</t>
  </si>
  <si>
    <t>死亡数</t>
  </si>
  <si>
    <t>死亡率</t>
  </si>
  <si>
    <t>注：１）率は人口10万対の率である｡</t>
  </si>
  <si>
    <t>悪性新生物</t>
  </si>
  <si>
    <t>脳血管疾患</t>
  </si>
  <si>
    <t>肺炎</t>
  </si>
  <si>
    <t>　　１　人口動態</t>
  </si>
  <si>
    <t>（４）心疾患</t>
  </si>
  <si>
    <t>(2) 悪性新生物</t>
  </si>
  <si>
    <t>　ア　新潟県の悪性新生物死亡数の推移と全悪性新生物死亡数に占める主要部位別死亡割合</t>
  </si>
  <si>
    <t>１－（１）年齢階級別（３区分別）人口の推移</t>
  </si>
  <si>
    <t>１－（２）三大死因別死亡率（人口１０万対）の推移</t>
  </si>
  <si>
    <t>２－（２）ア新潟県の悪性新生物死亡数の推移と全悪性新生物死亡数に占める主要部位別死亡割合</t>
  </si>
  <si>
    <t>２－（２）イ主要部位別悪性新生物死亡率（人口１０万対）の推移</t>
  </si>
  <si>
    <t>２－（２）ウ年代別主要部位別悪性新生物死亡数の割合</t>
  </si>
  <si>
    <t>男</t>
  </si>
  <si>
    <t>昭30</t>
  </si>
  <si>
    <t>平10</t>
  </si>
  <si>
    <t>女</t>
  </si>
  <si>
    <t>全部位</t>
  </si>
  <si>
    <t>新潟</t>
  </si>
  <si>
    <t>全国</t>
  </si>
  <si>
    <t>子宮(02112)</t>
  </si>
  <si>
    <t>男人口</t>
  </si>
  <si>
    <t>女人口</t>
  </si>
  <si>
    <t>男死亡数</t>
  </si>
  <si>
    <t>女死亡数</t>
  </si>
  <si>
    <t xml:space="preserve">… </t>
  </si>
  <si>
    <t xml:space="preserve">-  </t>
  </si>
  <si>
    <t>・　</t>
  </si>
  <si>
    <t>食道(02102)</t>
  </si>
  <si>
    <t>新潟</t>
  </si>
  <si>
    <t>全国</t>
  </si>
  <si>
    <t>胃(02103)</t>
  </si>
  <si>
    <t>肝及び肝内胆管(02107)</t>
  </si>
  <si>
    <t>気管、気管支及び肺(02110)</t>
  </si>
  <si>
    <t>大腸(02104、02105)</t>
  </si>
  <si>
    <t>乳房(02112)</t>
  </si>
  <si>
    <t>子宮(02112)</t>
  </si>
  <si>
    <t>部位</t>
  </si>
  <si>
    <t>男</t>
  </si>
  <si>
    <t>女</t>
  </si>
  <si>
    <t>昭30</t>
  </si>
  <si>
    <t>イ　主要部位別悪性新生物死亡率（人口１０万対）の推移</t>
  </si>
  <si>
    <t>09200</t>
  </si>
  <si>
    <t>　心疾患（高血圧性を除く）</t>
  </si>
  <si>
    <t>09201</t>
  </si>
  <si>
    <t>　　慢性リウマチ性心疾患</t>
  </si>
  <si>
    <t>09202</t>
  </si>
  <si>
    <t>　　急性心筋梗塞</t>
  </si>
  <si>
    <t>09203</t>
  </si>
  <si>
    <t>　　その他の虚血性心疾患</t>
  </si>
  <si>
    <t>09204</t>
  </si>
  <si>
    <t>　　慢性非リウマチ性心内膜疾患</t>
  </si>
  <si>
    <t>09205</t>
  </si>
  <si>
    <t>　　心　筋　症</t>
  </si>
  <si>
    <t>09206</t>
  </si>
  <si>
    <t>　　不整脈及び伝導障害</t>
  </si>
  <si>
    <t>09207</t>
  </si>
  <si>
    <t>　　心　不　全</t>
  </si>
  <si>
    <t>09208</t>
  </si>
  <si>
    <t>　　その他の心疾患</t>
  </si>
  <si>
    <t>Ｈ１４</t>
  </si>
  <si>
    <t>２－（４）ア病類別心疾患死亡数の割合の推移</t>
  </si>
  <si>
    <t>２－（３）ア病類別脳血管疾患死亡数の割合の推移</t>
  </si>
  <si>
    <t>２　生活習慣病による死亡の状況</t>
  </si>
  <si>
    <t>平成15年</t>
  </si>
  <si>
    <t>・　</t>
  </si>
  <si>
    <t>平成16年</t>
  </si>
  <si>
    <t>平10</t>
  </si>
  <si>
    <t>総数</t>
  </si>
  <si>
    <t>市部</t>
  </si>
  <si>
    <t>郡部</t>
  </si>
  <si>
    <t>新潟市保健所</t>
  </si>
  <si>
    <t>新潟市</t>
  </si>
  <si>
    <t>村上保健所</t>
  </si>
  <si>
    <t>村上市</t>
  </si>
  <si>
    <t>関川村</t>
  </si>
  <si>
    <t>荒川町</t>
  </si>
  <si>
    <t>神林村</t>
  </si>
  <si>
    <t>朝日村</t>
  </si>
  <si>
    <t>山北町</t>
  </si>
  <si>
    <t>粟島浦村</t>
  </si>
  <si>
    <t>新発田保健所</t>
  </si>
  <si>
    <t>新発田市</t>
  </si>
  <si>
    <t>阿賀野市</t>
  </si>
  <si>
    <t>聖籠町</t>
  </si>
  <si>
    <t>新津保健所</t>
  </si>
  <si>
    <t>五泉市</t>
  </si>
  <si>
    <t>燕市</t>
  </si>
  <si>
    <t>弥彦村</t>
  </si>
  <si>
    <t>三条保健所</t>
  </si>
  <si>
    <t>三条市</t>
  </si>
  <si>
    <t>加茂市</t>
  </si>
  <si>
    <t>見附市</t>
  </si>
  <si>
    <t>田上町</t>
  </si>
  <si>
    <t>長岡保健所</t>
  </si>
  <si>
    <t>長岡市</t>
  </si>
  <si>
    <t>出雲崎町</t>
  </si>
  <si>
    <t>小千谷市</t>
  </si>
  <si>
    <t>魚沼市</t>
  </si>
  <si>
    <t>川口町</t>
  </si>
  <si>
    <t>南魚沼市</t>
  </si>
  <si>
    <t>湯沢町</t>
  </si>
  <si>
    <t>十日町保健所</t>
  </si>
  <si>
    <t>十日町市</t>
  </si>
  <si>
    <t>津南町</t>
  </si>
  <si>
    <t>柏崎保健所</t>
  </si>
  <si>
    <t>柏崎市</t>
  </si>
  <si>
    <t>刈羽村</t>
  </si>
  <si>
    <t>上越保健所</t>
  </si>
  <si>
    <t>上越市</t>
  </si>
  <si>
    <t>糸魚川保健所</t>
  </si>
  <si>
    <t>糸魚川市</t>
  </si>
  <si>
    <t>佐渡保健所</t>
  </si>
  <si>
    <t>佐渡市</t>
  </si>
  <si>
    <t>第    １    位</t>
  </si>
  <si>
    <t>第    ２    位</t>
  </si>
  <si>
    <t>第    ３    位</t>
  </si>
  <si>
    <t>死      因</t>
  </si>
  <si>
    <t>(1)市町村別三大死因の死亡数及び死亡率</t>
  </si>
  <si>
    <t>ウ　新潟県の年代別主要部位別悪性新生物死亡数の割合</t>
  </si>
  <si>
    <t>平成17年</t>
  </si>
  <si>
    <t>肝及び肝内胆管(02106)</t>
  </si>
  <si>
    <t>注　昭和５０年及び昭和６０年は、平成１０年以降（ICD-10）と異なる疾病分類によるものであり、クモ膜下出血の集計値は存在しません。</t>
  </si>
  <si>
    <t>胎内市</t>
  </si>
  <si>
    <t>阿賀町</t>
  </si>
  <si>
    <t>妙高市</t>
  </si>
  <si>
    <t>魚沼保健所</t>
  </si>
  <si>
    <t>南魚沼保健所</t>
  </si>
  <si>
    <t>　  　新潟県の病類別脳血管疾患死亡数の割合の推移</t>
  </si>
  <si>
    <t>（３）脳血管疾患</t>
  </si>
  <si>
    <t>　 　 新潟県の病類別脳血管疾患死亡数の割合の推移</t>
  </si>
  <si>
    <t>平成18年</t>
  </si>
  <si>
    <t>H18.10.1推計人口</t>
  </si>
  <si>
    <t>心疾患</t>
  </si>
  <si>
    <t>心疾患</t>
  </si>
  <si>
    <t>-</t>
  </si>
  <si>
    <t>*非掲載</t>
  </si>
  <si>
    <t>心疾患</t>
  </si>
  <si>
    <t>　　２）｢心疾患｣は｢心疾患（高血圧性を除く）｣の略である。</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</si>
</sst>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quot;$&quot;#,##0;\(&quot;$&quot;#,##0\)"/>
    <numFmt numFmtId="179" formatCode="&quot;$&quot;#,##0.00;\(&quot;$&quot;#,##0.00\)"/>
    <numFmt numFmtId="180" formatCode="m/d"/>
    <numFmt numFmtId="181" formatCode="m/d/yy\ h:mm"/>
    <numFmt numFmtId="182" formatCode="[$-411]ee/m/d"/>
    <numFmt numFmtId="183" formatCode="[$-411]gggee&quot;年&quot;m&quot;月&quot;d&quot;日&quot;"/>
    <numFmt numFmtId="184" formatCode="#,##0;\-#,##0;\-"/>
    <numFmt numFmtId="185" formatCode="#,##0_);\(#,##0\)"/>
    <numFmt numFmtId="186" formatCode="0_ "/>
    <numFmt numFmtId="187" formatCode="#,##0_ "/>
    <numFmt numFmtId="188" formatCode="#,##0.0;[Red]\-#,##0.0"/>
    <numFmt numFmtId="189" formatCode="#,##0.0_);[Red]\(#,##0.0\)"/>
    <numFmt numFmtId="190" formatCode="0.0"/>
    <numFmt numFmtId="191" formatCode="#,##0_ ;[Red]\-#,##0\ "/>
    <numFmt numFmtId="192" formatCode="#,##0_);[Red]\(#,##0\)"/>
    <numFmt numFmtId="193" formatCode="#\ ##0.0"/>
    <numFmt numFmtId="194" formatCode="#,##0.0_ "/>
    <numFmt numFmtId="195" formatCode="###\ ###"/>
    <numFmt numFmtId="196" formatCode="#,##0.0_ ;[Red]\-#,##0.0\ "/>
  </numFmts>
  <fonts count="33">
    <font>
      <sz val="11"/>
      <name val="ＭＳ Ｐゴシック"/>
      <family val="3"/>
    </font>
    <font>
      <sz val="6"/>
      <name val="ＭＳ Ｐゴシック"/>
      <family val="3"/>
    </font>
    <font>
      <b/>
      <sz val="16"/>
      <name val="ＭＳ Ｐゴシック"/>
      <family val="3"/>
    </font>
    <font>
      <sz val="16"/>
      <name val="ＭＳ Ｐゴシック"/>
      <family val="3"/>
    </font>
    <font>
      <sz val="11"/>
      <name val="ＭＳ 明朝"/>
      <family val="1"/>
    </font>
    <font>
      <u val="single"/>
      <sz val="13.5"/>
      <color indexed="12"/>
      <name val="FixedSys"/>
      <family val="0"/>
    </font>
    <font>
      <u val="single"/>
      <sz val="13.5"/>
      <color indexed="36"/>
      <name val="FixedSys"/>
      <family val="0"/>
    </font>
    <font>
      <sz val="12"/>
      <name val="ＭＳ Ｐゴシック"/>
      <family val="3"/>
    </font>
    <font>
      <sz val="17"/>
      <name val="ＭＳ Ｐゴシック"/>
      <family val="3"/>
    </font>
    <font>
      <sz val="16.75"/>
      <name val="ＭＳ Ｐゴシック"/>
      <family val="3"/>
    </font>
    <font>
      <sz val="6.75"/>
      <name val="FixedSys"/>
      <family val="0"/>
    </font>
    <font>
      <b/>
      <sz val="14"/>
      <name val="ＭＳ Ｐゴシック"/>
      <family val="3"/>
    </font>
    <font>
      <b/>
      <sz val="16.25"/>
      <name val="ＭＳ Ｐゴシック"/>
      <family val="3"/>
    </font>
    <font>
      <sz val="9"/>
      <name val="ＭＳ Ｐゴシック"/>
      <family val="3"/>
    </font>
    <font>
      <sz val="15.5"/>
      <name val="ＭＳ Ｐゴシック"/>
      <family val="3"/>
    </font>
    <font>
      <sz val="14.75"/>
      <name val="ＭＳ Ｐゴシック"/>
      <family val="3"/>
    </font>
    <font>
      <sz val="11.25"/>
      <name val="ＭＳ Ｐゴシック"/>
      <family val="3"/>
    </font>
    <font>
      <sz val="11.75"/>
      <name val="ＭＳ Ｐゴシック"/>
      <family val="3"/>
    </font>
    <font>
      <b/>
      <sz val="12"/>
      <name val="ＭＳ Ｐゴシック"/>
      <family val="3"/>
    </font>
    <font>
      <sz val="14.5"/>
      <name val="ＭＳ Ｐゴシック"/>
      <family val="3"/>
    </font>
    <font>
      <sz val="10.5"/>
      <name val="ＭＳ Ｐゴシック"/>
      <family val="3"/>
    </font>
    <font>
      <sz val="18"/>
      <name val="Times New Roman"/>
      <family val="1"/>
    </font>
    <font>
      <sz val="12"/>
      <name val="Times New Roman"/>
      <family val="1"/>
    </font>
    <font>
      <b/>
      <sz val="20"/>
      <name val="ＭＳ 明朝"/>
      <family val="1"/>
    </font>
    <font>
      <sz val="12"/>
      <name val="ＭＳ 明朝"/>
      <family val="1"/>
    </font>
    <font>
      <b/>
      <sz val="22"/>
      <name val="ＭＳ ゴシック"/>
      <family val="3"/>
    </font>
    <font>
      <b/>
      <sz val="11"/>
      <name val="ＭＳ Ｐゴシック"/>
      <family val="3"/>
    </font>
    <font>
      <sz val="10"/>
      <name val="ＭＳ Ｐゴシック"/>
      <family val="3"/>
    </font>
    <font>
      <b/>
      <sz val="12"/>
      <name val="ＭＳ 明朝"/>
      <family val="1"/>
    </font>
    <font>
      <sz val="16"/>
      <name val="ＭＳ ゴシック"/>
      <family val="3"/>
    </font>
    <font>
      <sz val="11"/>
      <name val="ＭＳ ゴシック"/>
      <family val="3"/>
    </font>
    <font>
      <b/>
      <sz val="20"/>
      <name val="ＭＳ ゴシック"/>
      <family val="3"/>
    </font>
    <font>
      <sz val="12"/>
      <name val="ＭＳ ゴシック"/>
      <family val="3"/>
    </font>
  </fonts>
  <fills count="7">
    <fill>
      <patternFill/>
    </fill>
    <fill>
      <patternFill patternType="gray125"/>
    </fill>
    <fill>
      <patternFill patternType="solid">
        <fgColor indexed="41"/>
        <bgColor indexed="64"/>
      </patternFill>
    </fill>
    <fill>
      <patternFill patternType="solid">
        <fgColor indexed="13"/>
        <bgColor indexed="64"/>
      </patternFill>
    </fill>
    <fill>
      <patternFill patternType="solid">
        <fgColor indexed="11"/>
        <bgColor indexed="64"/>
      </patternFill>
    </fill>
    <fill>
      <patternFill patternType="solid">
        <fgColor indexed="45"/>
        <bgColor indexed="64"/>
      </patternFill>
    </fill>
    <fill>
      <patternFill patternType="solid">
        <fgColor indexed="10"/>
        <bgColor indexed="64"/>
      </patternFill>
    </fill>
  </fills>
  <borders count="43">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diagonalDown="1">
      <left style="thin"/>
      <right>
        <color indexed="63"/>
      </right>
      <top style="thin"/>
      <bottom>
        <color indexed="63"/>
      </bottom>
      <diagonal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color indexed="63"/>
      </top>
      <bottom style="hair"/>
    </border>
    <border>
      <left style="thin"/>
      <right>
        <color indexed="63"/>
      </right>
      <top>
        <color indexed="63"/>
      </top>
      <bottom style="thin"/>
    </border>
    <border>
      <left>
        <color indexed="63"/>
      </left>
      <right>
        <color indexed="63"/>
      </right>
      <top style="thin"/>
      <bottom>
        <color indexed="63"/>
      </bottom>
    </border>
    <border diagonalDown="1">
      <left>
        <color indexed="63"/>
      </left>
      <right>
        <color indexed="63"/>
      </right>
      <top>
        <color indexed="63"/>
      </top>
      <bottom style="thin"/>
      <diagonal style="hair"/>
    </border>
    <border>
      <left>
        <color indexed="63"/>
      </left>
      <right>
        <color indexed="63"/>
      </right>
      <top>
        <color indexed="63"/>
      </top>
      <bottom style="hair"/>
    </border>
    <border>
      <left style="hair"/>
      <right>
        <color indexed="63"/>
      </right>
      <top style="hair"/>
      <bottom style="hair"/>
    </border>
    <border>
      <left style="hair"/>
      <right>
        <color indexed="63"/>
      </right>
      <top style="hair"/>
      <bottom style="thin"/>
    </border>
    <border>
      <left>
        <color indexed="63"/>
      </left>
      <right style="hair"/>
      <top style="hair"/>
      <bottom style="thin"/>
    </border>
    <border>
      <left>
        <color indexed="63"/>
      </left>
      <right style="hair"/>
      <top>
        <color indexed="63"/>
      </top>
      <bottom style="hair"/>
    </border>
    <border>
      <left>
        <color indexed="63"/>
      </left>
      <right style="hair"/>
      <top style="hair"/>
      <bottom style="hair"/>
    </border>
    <border>
      <left style="thin"/>
      <right style="hair"/>
      <top style="hair"/>
      <bottom style="thin"/>
    </border>
    <border>
      <left style="thin"/>
      <right style="hair"/>
      <top>
        <color indexed="63"/>
      </top>
      <bottom style="hair"/>
    </border>
    <border>
      <left style="thin"/>
      <right style="hair"/>
      <top style="hair"/>
      <bottom style="hair"/>
    </border>
    <border>
      <left style="hair"/>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color indexed="63"/>
      </left>
      <right style="thin"/>
      <top style="hair"/>
      <bottom style="hair"/>
    </border>
    <border>
      <left>
        <color indexed="63"/>
      </left>
      <right style="thin"/>
      <top style="thin"/>
      <bottom style="hair"/>
    </border>
    <border>
      <left style="hair"/>
      <right style="hair"/>
      <top style="thin"/>
      <bottom style="hair"/>
    </border>
    <border diagonalUp="1">
      <left>
        <color indexed="63"/>
      </left>
      <right>
        <color indexed="63"/>
      </right>
      <top>
        <color indexed="63"/>
      </top>
      <bottom style="thin"/>
      <diagonal style="thin"/>
    </border>
    <border diagonalUp="1">
      <left style="thin"/>
      <right>
        <color indexed="63"/>
      </right>
      <top style="hair"/>
      <bottom>
        <color indexed="63"/>
      </bottom>
      <diagonal style="thin"/>
    </border>
    <border diagonalUp="1">
      <left>
        <color indexed="63"/>
      </left>
      <right>
        <color indexed="63"/>
      </right>
      <top style="hair"/>
      <bottom>
        <color indexed="63"/>
      </bottom>
      <diagonal style="thin"/>
    </border>
    <border diagonalUp="1">
      <left>
        <color indexed="63"/>
      </left>
      <right style="thin"/>
      <top style="hair"/>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thin"/>
      <bottom style="hair"/>
    </border>
    <border>
      <left>
        <color indexed="63"/>
      </left>
      <right>
        <color indexed="63"/>
      </right>
      <top style="thin"/>
      <bottom style="hair"/>
    </border>
    <border>
      <left style="thin"/>
      <right style="hair"/>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6" fillId="0" borderId="0" applyNumberFormat="0" applyFill="0" applyBorder="0" applyAlignment="0" applyProtection="0"/>
  </cellStyleXfs>
  <cellXfs count="192">
    <xf numFmtId="0" fontId="0" fillId="0" borderId="0" xfId="0" applyAlignment="1">
      <alignment/>
    </xf>
    <xf numFmtId="176" fontId="0" fillId="0" borderId="0" xfId="0" applyNumberFormat="1" applyAlignment="1">
      <alignment/>
    </xf>
    <xf numFmtId="177" fontId="0" fillId="0" borderId="0" xfId="0" applyNumberFormat="1" applyAlignment="1">
      <alignment/>
    </xf>
    <xf numFmtId="177" fontId="0" fillId="0" borderId="0" xfId="0" applyNumberFormat="1" applyAlignment="1">
      <alignment horizontal="right"/>
    </xf>
    <xf numFmtId="0" fontId="0" fillId="2" borderId="0" xfId="0" applyFill="1" applyAlignment="1">
      <alignment/>
    </xf>
    <xf numFmtId="176" fontId="0" fillId="2" borderId="0" xfId="0" applyNumberFormat="1" applyFill="1" applyAlignment="1">
      <alignment/>
    </xf>
    <xf numFmtId="0" fontId="0" fillId="0" borderId="0" xfId="0" applyFill="1" applyAlignment="1">
      <alignment/>
    </xf>
    <xf numFmtId="176" fontId="0" fillId="0" borderId="0" xfId="0" applyNumberFormat="1" applyFill="1" applyAlignment="1">
      <alignment/>
    </xf>
    <xf numFmtId="0" fontId="0" fillId="0" borderId="0" xfId="0" applyAlignment="1">
      <alignment horizontal="left"/>
    </xf>
    <xf numFmtId="186" fontId="0" fillId="0" borderId="0" xfId="0" applyNumberFormat="1" applyFill="1" applyAlignment="1">
      <alignment/>
    </xf>
    <xf numFmtId="177" fontId="0" fillId="0" borderId="0" xfId="0" applyNumberFormat="1" applyFill="1" applyAlignment="1">
      <alignment/>
    </xf>
    <xf numFmtId="187" fontId="0" fillId="0" borderId="0" xfId="0" applyNumberFormat="1" applyFill="1" applyAlignment="1">
      <alignment/>
    </xf>
    <xf numFmtId="187" fontId="0" fillId="0" borderId="0" xfId="0" applyNumberFormat="1" applyAlignment="1">
      <alignment/>
    </xf>
    <xf numFmtId="0" fontId="0" fillId="0" borderId="0" xfId="0" applyFill="1" applyAlignment="1">
      <alignment horizontal="center" vertical="center"/>
    </xf>
    <xf numFmtId="0" fontId="0" fillId="0" borderId="0" xfId="0" applyFill="1" applyAlignment="1">
      <alignment shrinkToFit="1"/>
    </xf>
    <xf numFmtId="0" fontId="0" fillId="0" borderId="0" xfId="0" applyFill="1" applyAlignment="1">
      <alignment horizontal="center" vertical="center" shrinkToFit="1"/>
    </xf>
    <xf numFmtId="0" fontId="0" fillId="0" borderId="1" xfId="0" applyFill="1" applyBorder="1" applyAlignment="1">
      <alignment/>
    </xf>
    <xf numFmtId="0" fontId="0" fillId="0" borderId="1" xfId="0" applyFill="1" applyBorder="1" applyAlignment="1">
      <alignment horizontal="center" vertical="center" shrinkToFit="1"/>
    </xf>
    <xf numFmtId="176" fontId="0" fillId="0" borderId="1" xfId="0" applyNumberFormat="1" applyFill="1" applyBorder="1" applyAlignment="1">
      <alignment/>
    </xf>
    <xf numFmtId="0" fontId="0" fillId="0" borderId="2" xfId="0" applyFill="1" applyBorder="1" applyAlignment="1">
      <alignment/>
    </xf>
    <xf numFmtId="0" fontId="0" fillId="0" borderId="3" xfId="0" applyFill="1" applyBorder="1" applyAlignment="1">
      <alignment shrinkToFit="1"/>
    </xf>
    <xf numFmtId="0" fontId="0" fillId="0" borderId="3" xfId="0" applyFill="1" applyBorder="1" applyAlignment="1">
      <alignment/>
    </xf>
    <xf numFmtId="0" fontId="0" fillId="0" borderId="0" xfId="0" applyAlignment="1">
      <alignment horizontal="center"/>
    </xf>
    <xf numFmtId="0" fontId="11" fillId="3" borderId="0" xfId="0" applyFont="1" applyFill="1" applyAlignment="1">
      <alignment/>
    </xf>
    <xf numFmtId="0" fontId="0" fillId="3" borderId="0" xfId="0" applyFill="1" applyAlignment="1">
      <alignment/>
    </xf>
    <xf numFmtId="176" fontId="0" fillId="3" borderId="0" xfId="0" applyNumberFormat="1" applyFill="1" applyAlignment="1">
      <alignment/>
    </xf>
    <xf numFmtId="0" fontId="11" fillId="4" borderId="0" xfId="0" applyFont="1" applyFill="1" applyAlignment="1">
      <alignment/>
    </xf>
    <xf numFmtId="0" fontId="0" fillId="4" borderId="0" xfId="0" applyFill="1" applyAlignment="1">
      <alignment/>
    </xf>
    <xf numFmtId="0" fontId="11" fillId="5" borderId="0" xfId="0" applyFont="1" applyFill="1" applyAlignment="1">
      <alignment/>
    </xf>
    <xf numFmtId="0" fontId="0" fillId="5" borderId="0" xfId="0" applyFill="1" applyAlignment="1">
      <alignment/>
    </xf>
    <xf numFmtId="0" fontId="11" fillId="6" borderId="0" xfId="0" applyFont="1" applyFill="1" applyAlignment="1">
      <alignment/>
    </xf>
    <xf numFmtId="0" fontId="0" fillId="6" borderId="0" xfId="0" applyFill="1" applyAlignment="1">
      <alignment/>
    </xf>
    <xf numFmtId="0" fontId="0" fillId="0" borderId="0" xfId="0" applyAlignment="1">
      <alignment/>
    </xf>
    <xf numFmtId="0" fontId="0" fillId="0" borderId="0" xfId="0" applyAlignment="1">
      <alignment horizontal="center" vertical="center" wrapText="1"/>
    </xf>
    <xf numFmtId="192" fontId="0" fillId="0" borderId="0" xfId="0" applyNumberFormat="1" applyBorder="1" applyAlignment="1">
      <alignment/>
    </xf>
    <xf numFmtId="192" fontId="0" fillId="0" borderId="0" xfId="0" applyNumberFormat="1" applyAlignment="1">
      <alignment/>
    </xf>
    <xf numFmtId="192" fontId="0" fillId="0" borderId="0" xfId="0" applyNumberFormat="1" applyFont="1" applyBorder="1" applyAlignment="1">
      <alignment/>
    </xf>
    <xf numFmtId="189" fontId="0" fillId="0" borderId="0" xfId="0" applyNumberFormat="1" applyAlignment="1">
      <alignment/>
    </xf>
    <xf numFmtId="189" fontId="0" fillId="0" borderId="0" xfId="0" applyNumberFormat="1" applyAlignment="1">
      <alignment horizontal="right"/>
    </xf>
    <xf numFmtId="189" fontId="0" fillId="0" borderId="0" xfId="0" applyNumberFormat="1" applyAlignment="1">
      <alignment/>
    </xf>
    <xf numFmtId="189" fontId="0" fillId="0" borderId="0" xfId="0" applyNumberFormat="1" applyAlignment="1">
      <alignment vertical="center"/>
    </xf>
    <xf numFmtId="49" fontId="0" fillId="0" borderId="0" xfId="0" applyNumberFormat="1" applyAlignment="1">
      <alignment horizontal="right"/>
    </xf>
    <xf numFmtId="0" fontId="7" fillId="0" borderId="0" xfId="0" applyFont="1" applyAlignment="1">
      <alignment vertical="center" wrapText="1"/>
    </xf>
    <xf numFmtId="0" fontId="7" fillId="0" borderId="0" xfId="0" applyFont="1" applyAlignment="1">
      <alignment vertical="center"/>
    </xf>
    <xf numFmtId="0" fontId="7" fillId="0" borderId="0" xfId="0" applyNumberFormat="1" applyFont="1" applyAlignment="1">
      <alignment horizontal="center" vertical="center"/>
    </xf>
    <xf numFmtId="194" fontId="7" fillId="0" borderId="0" xfId="0" applyNumberFormat="1" applyFont="1" applyAlignment="1">
      <alignment vertical="center"/>
    </xf>
    <xf numFmtId="194" fontId="7" fillId="0" borderId="0" xfId="0" applyNumberFormat="1" applyFont="1" applyAlignment="1">
      <alignment horizontal="right" vertical="center"/>
    </xf>
    <xf numFmtId="0" fontId="7" fillId="0" borderId="0" xfId="0" applyFont="1" applyAlignment="1">
      <alignment horizontal="center" vertical="center" wrapText="1"/>
    </xf>
    <xf numFmtId="0" fontId="7" fillId="0" borderId="4" xfId="0" applyFont="1" applyBorder="1" applyAlignment="1">
      <alignment horizontal="center" vertical="center" wrapText="1"/>
    </xf>
    <xf numFmtId="194" fontId="7" fillId="0" borderId="5" xfId="0" applyNumberFormat="1" applyFont="1" applyBorder="1" applyAlignment="1">
      <alignment vertical="center"/>
    </xf>
    <xf numFmtId="194" fontId="7" fillId="0" borderId="6" xfId="0" applyNumberFormat="1" applyFont="1" applyBorder="1" applyAlignment="1">
      <alignment vertical="center"/>
    </xf>
    <xf numFmtId="194" fontId="7" fillId="0" borderId="5" xfId="0" applyNumberFormat="1" applyFont="1" applyBorder="1" applyAlignment="1">
      <alignment horizontal="right" vertical="center"/>
    </xf>
    <xf numFmtId="194" fontId="7" fillId="0" borderId="7" xfId="0" applyNumberFormat="1" applyFont="1" applyBorder="1" applyAlignment="1">
      <alignment vertical="center"/>
    </xf>
    <xf numFmtId="194" fontId="7" fillId="0" borderId="8" xfId="0" applyNumberFormat="1" applyFont="1" applyBorder="1" applyAlignment="1">
      <alignment vertical="center"/>
    </xf>
    <xf numFmtId="0" fontId="7" fillId="0" borderId="0" xfId="0" applyFont="1" applyAlignment="1">
      <alignment horizontal="center" vertical="center"/>
    </xf>
    <xf numFmtId="194" fontId="7" fillId="0" borderId="9" xfId="0" applyNumberFormat="1" applyFont="1" applyBorder="1" applyAlignment="1">
      <alignment vertical="center"/>
    </xf>
    <xf numFmtId="0" fontId="7" fillId="0" borderId="10" xfId="0" applyFont="1" applyBorder="1" applyAlignment="1">
      <alignment horizontal="center" vertical="center" wrapText="1"/>
    </xf>
    <xf numFmtId="0" fontId="7" fillId="0" borderId="7" xfId="0" applyNumberFormat="1" applyFont="1" applyBorder="1" applyAlignment="1">
      <alignment horizontal="center" vertical="center"/>
    </xf>
    <xf numFmtId="0" fontId="7" fillId="0" borderId="8" xfId="0" applyNumberFormat="1"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194" fontId="7" fillId="0" borderId="13" xfId="0" applyNumberFormat="1" applyFont="1" applyBorder="1" applyAlignment="1">
      <alignment horizontal="center" vertical="center"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NumberFormat="1" applyFont="1" applyBorder="1" applyAlignment="1">
      <alignment horizontal="center" vertical="center"/>
    </xf>
    <xf numFmtId="194" fontId="7" fillId="0" borderId="17" xfId="0" applyNumberFormat="1" applyFont="1" applyBorder="1" applyAlignment="1">
      <alignment vertical="center"/>
    </xf>
    <xf numFmtId="194" fontId="7" fillId="0" borderId="18" xfId="0" applyNumberFormat="1" applyFont="1" applyBorder="1" applyAlignment="1">
      <alignment vertical="center"/>
    </xf>
    <xf numFmtId="194" fontId="7" fillId="0" borderId="18" xfId="0" applyNumberFormat="1" applyFont="1" applyBorder="1" applyAlignment="1">
      <alignment horizontal="right" vertical="center"/>
    </xf>
    <xf numFmtId="194" fontId="7" fillId="0" borderId="16" xfId="0" applyNumberFormat="1" applyFont="1" applyBorder="1" applyAlignment="1">
      <alignment vertical="center"/>
    </xf>
    <xf numFmtId="0" fontId="7" fillId="0" borderId="19" xfId="0" applyNumberFormat="1" applyFont="1" applyBorder="1" applyAlignment="1">
      <alignment horizontal="center" vertical="center"/>
    </xf>
    <xf numFmtId="194" fontId="7" fillId="0" borderId="20" xfId="0" applyNumberFormat="1" applyFont="1" applyBorder="1" applyAlignment="1">
      <alignment vertical="center"/>
    </xf>
    <xf numFmtId="194" fontId="7" fillId="0" borderId="21" xfId="0" applyNumberFormat="1" applyFont="1" applyBorder="1" applyAlignment="1">
      <alignment vertical="center"/>
    </xf>
    <xf numFmtId="194" fontId="7" fillId="0" borderId="21" xfId="0" applyNumberFormat="1" applyFont="1" applyBorder="1" applyAlignment="1">
      <alignment horizontal="right" vertical="center"/>
    </xf>
    <xf numFmtId="49" fontId="0" fillId="0" borderId="0" xfId="0" applyNumberFormat="1" applyAlignment="1">
      <alignment horizontal="center"/>
    </xf>
    <xf numFmtId="195" fontId="0" fillId="0" borderId="0" xfId="0" applyNumberFormat="1" applyAlignment="1">
      <alignment horizontal="right"/>
    </xf>
    <xf numFmtId="195" fontId="0" fillId="0" borderId="0" xfId="0" applyNumberFormat="1" applyAlignment="1">
      <alignment/>
    </xf>
    <xf numFmtId="192" fontId="0" fillId="0" borderId="0" xfId="0" applyNumberFormat="1" applyFill="1" applyAlignment="1">
      <alignment/>
    </xf>
    <xf numFmtId="0" fontId="20" fillId="0" borderId="0" xfId="0" applyFont="1" applyFill="1" applyAlignment="1">
      <alignment/>
    </xf>
    <xf numFmtId="0" fontId="25" fillId="0" borderId="0" xfId="0" applyFont="1" applyAlignment="1">
      <alignment vertical="center"/>
    </xf>
    <xf numFmtId="0" fontId="26" fillId="0" borderId="0" xfId="0" applyFont="1" applyAlignment="1">
      <alignment/>
    </xf>
    <xf numFmtId="194" fontId="7" fillId="0" borderId="22" xfId="0" applyNumberFormat="1" applyFont="1" applyBorder="1" applyAlignment="1">
      <alignment vertical="center"/>
    </xf>
    <xf numFmtId="194" fontId="0" fillId="0" borderId="0" xfId="0" applyNumberFormat="1" applyAlignment="1">
      <alignment/>
    </xf>
    <xf numFmtId="3" fontId="0" fillId="0" borderId="0" xfId="21" applyNumberFormat="1" applyFill="1" applyBorder="1" applyAlignment="1">
      <alignment horizontal="right" vertical="center" wrapText="1"/>
      <protection/>
    </xf>
    <xf numFmtId="38" fontId="24" fillId="0" borderId="2" xfId="17" applyFont="1" applyFill="1" applyBorder="1" applyAlignment="1" applyProtection="1">
      <alignment horizontal="left" vertical="center"/>
      <protection locked="0"/>
    </xf>
    <xf numFmtId="38" fontId="4" fillId="0" borderId="0" xfId="17" applyFont="1" applyFill="1" applyAlignment="1" applyProtection="1">
      <alignment vertical="center" shrinkToFit="1"/>
      <protection locked="0"/>
    </xf>
    <xf numFmtId="188" fontId="4" fillId="0" borderId="0" xfId="17" applyNumberFormat="1" applyFont="1" applyFill="1" applyAlignment="1" applyProtection="1">
      <alignment vertical="center" shrinkToFit="1"/>
      <protection locked="0"/>
    </xf>
    <xf numFmtId="38" fontId="4" fillId="0" borderId="0" xfId="17" applyFont="1" applyFill="1" applyBorder="1" applyAlignment="1" applyProtection="1">
      <alignment/>
      <protection locked="0"/>
    </xf>
    <xf numFmtId="38" fontId="4" fillId="0" borderId="0" xfId="17" applyFont="1" applyFill="1" applyAlignment="1" applyProtection="1">
      <alignment/>
      <protection locked="0"/>
    </xf>
    <xf numFmtId="38" fontId="23" fillId="0" borderId="0" xfId="17" applyFont="1" applyFill="1" applyAlignment="1" applyProtection="1">
      <alignment horizontal="left" vertical="center"/>
      <protection locked="0"/>
    </xf>
    <xf numFmtId="188" fontId="24" fillId="0" borderId="23" xfId="17" applyNumberFormat="1" applyFont="1" applyFill="1" applyBorder="1" applyAlignment="1" applyProtection="1">
      <alignment vertical="center" shrinkToFit="1"/>
      <protection locked="0"/>
    </xf>
    <xf numFmtId="188" fontId="24" fillId="0" borderId="11" xfId="17" applyNumberFormat="1" applyFont="1" applyFill="1" applyBorder="1" applyAlignment="1" applyProtection="1">
      <alignment vertical="center" shrinkToFit="1"/>
      <protection locked="0"/>
    </xf>
    <xf numFmtId="188" fontId="24" fillId="0" borderId="24" xfId="17" applyNumberFormat="1" applyFont="1" applyFill="1" applyBorder="1" applyAlignment="1" applyProtection="1">
      <alignment vertical="center" shrinkToFit="1"/>
      <protection locked="0"/>
    </xf>
    <xf numFmtId="38" fontId="24" fillId="0" borderId="0" xfId="17" applyFont="1" applyFill="1" applyBorder="1" applyAlignment="1" applyProtection="1">
      <alignment/>
      <protection locked="0"/>
    </xf>
    <xf numFmtId="38" fontId="24" fillId="0" borderId="0" xfId="17" applyFont="1" applyFill="1" applyAlignment="1" applyProtection="1">
      <alignment/>
      <protection locked="0"/>
    </xf>
    <xf numFmtId="38" fontId="24" fillId="0" borderId="3" xfId="17" applyFont="1" applyFill="1" applyBorder="1" applyAlignment="1" applyProtection="1">
      <alignment horizontal="left" vertical="center"/>
      <protection locked="0"/>
    </xf>
    <xf numFmtId="38" fontId="24" fillId="0" borderId="1" xfId="17" applyFont="1" applyFill="1" applyBorder="1" applyAlignment="1" applyProtection="1">
      <alignment vertical="center" shrinkToFit="1"/>
      <protection locked="0"/>
    </xf>
    <xf numFmtId="188" fontId="24" fillId="0" borderId="1" xfId="17" applyNumberFormat="1" applyFont="1" applyFill="1" applyBorder="1" applyAlignment="1" applyProtection="1">
      <alignment vertical="center" shrinkToFit="1"/>
      <protection locked="0"/>
    </xf>
    <xf numFmtId="38" fontId="24" fillId="0" borderId="25" xfId="17" applyFont="1" applyFill="1" applyBorder="1" applyAlignment="1" applyProtection="1">
      <alignment horizontal="left"/>
      <protection locked="0"/>
    </xf>
    <xf numFmtId="38" fontId="24" fillId="0" borderId="0" xfId="17" applyFont="1" applyFill="1" applyAlignment="1" applyProtection="1">
      <alignment shrinkToFit="1"/>
      <protection locked="0"/>
    </xf>
    <xf numFmtId="38" fontId="24" fillId="0" borderId="0" xfId="17" applyFont="1" applyFill="1" applyBorder="1" applyAlignment="1" applyProtection="1">
      <alignment shrinkToFit="1"/>
      <protection locked="0"/>
    </xf>
    <xf numFmtId="188" fontId="24" fillId="0" borderId="0" xfId="17" applyNumberFormat="1" applyFont="1" applyFill="1" applyBorder="1" applyAlignment="1" applyProtection="1">
      <alignment shrinkToFit="1"/>
      <protection locked="0"/>
    </xf>
    <xf numFmtId="38" fontId="24" fillId="0" borderId="26" xfId="17" applyFont="1" applyFill="1" applyBorder="1" applyAlignment="1" applyProtection="1">
      <alignment shrinkToFit="1"/>
      <protection locked="0"/>
    </xf>
    <xf numFmtId="188" fontId="24" fillId="0" borderId="27" xfId="17" applyNumberFormat="1" applyFont="1" applyFill="1" applyBorder="1" applyAlignment="1" applyProtection="1">
      <alignment shrinkToFit="1"/>
      <protection locked="0"/>
    </xf>
    <xf numFmtId="38" fontId="24" fillId="0" borderId="11" xfId="17" applyFont="1" applyFill="1" applyBorder="1" applyAlignment="1" applyProtection="1">
      <alignment shrinkToFit="1"/>
      <protection locked="0"/>
    </xf>
    <xf numFmtId="188" fontId="24" fillId="0" borderId="24" xfId="17" applyNumberFormat="1" applyFont="1" applyFill="1" applyBorder="1" applyAlignment="1" applyProtection="1">
      <alignment shrinkToFit="1"/>
      <protection locked="0"/>
    </xf>
    <xf numFmtId="38" fontId="28" fillId="0" borderId="25" xfId="17" applyFont="1" applyFill="1" applyBorder="1" applyAlignment="1" applyProtection="1">
      <alignment horizontal="distributed"/>
      <protection locked="0"/>
    </xf>
    <xf numFmtId="38" fontId="28" fillId="0" borderId="26" xfId="17" applyFont="1" applyFill="1" applyBorder="1" applyAlignment="1" applyProtection="1">
      <alignment shrinkToFit="1"/>
      <protection locked="0"/>
    </xf>
    <xf numFmtId="38" fontId="28" fillId="0" borderId="0" xfId="17" applyFont="1" applyFill="1" applyBorder="1" applyAlignment="1" applyProtection="1">
      <alignment shrinkToFit="1"/>
      <protection locked="0"/>
    </xf>
    <xf numFmtId="189" fontId="28" fillId="0" borderId="0" xfId="17" applyNumberFormat="1" applyFont="1" applyFill="1" applyBorder="1" applyAlignment="1" applyProtection="1">
      <alignment shrinkToFit="1"/>
      <protection locked="0"/>
    </xf>
    <xf numFmtId="189" fontId="28" fillId="0" borderId="27" xfId="17" applyNumberFormat="1" applyFont="1" applyFill="1" applyBorder="1" applyAlignment="1" applyProtection="1">
      <alignment shrinkToFit="1"/>
      <protection locked="0"/>
    </xf>
    <xf numFmtId="0" fontId="28" fillId="0" borderId="0" xfId="0" applyFont="1" applyFill="1" applyAlignment="1">
      <alignment/>
    </xf>
    <xf numFmtId="0" fontId="28" fillId="0" borderId="0" xfId="0" applyFont="1" applyFill="1" applyBorder="1" applyAlignment="1">
      <alignment/>
    </xf>
    <xf numFmtId="38" fontId="28" fillId="0" borderId="0" xfId="17" applyFont="1" applyFill="1" applyBorder="1" applyAlignment="1" applyProtection="1">
      <alignment/>
      <protection locked="0"/>
    </xf>
    <xf numFmtId="38" fontId="28" fillId="0" borderId="0" xfId="17" applyFont="1" applyFill="1" applyAlignment="1" applyProtection="1">
      <alignment/>
      <protection locked="0"/>
    </xf>
    <xf numFmtId="38" fontId="24" fillId="0" borderId="25" xfId="17" applyFont="1" applyFill="1" applyBorder="1" applyAlignment="1" applyProtection="1">
      <alignment horizontal="distributed"/>
      <protection locked="0"/>
    </xf>
    <xf numFmtId="189" fontId="24" fillId="0" borderId="0" xfId="17" applyNumberFormat="1" applyFont="1" applyFill="1" applyBorder="1" applyAlignment="1" applyProtection="1">
      <alignment shrinkToFit="1"/>
      <protection locked="0"/>
    </xf>
    <xf numFmtId="189" fontId="24" fillId="0" borderId="27" xfId="17" applyNumberFormat="1" applyFont="1" applyFill="1" applyBorder="1" applyAlignment="1" applyProtection="1">
      <alignment shrinkToFit="1"/>
      <protection locked="0"/>
    </xf>
    <xf numFmtId="0" fontId="24" fillId="0" borderId="0" xfId="0" applyFont="1" applyFill="1" applyAlignment="1">
      <alignment/>
    </xf>
    <xf numFmtId="0" fontId="24" fillId="0" borderId="0" xfId="0" applyFont="1" applyFill="1" applyBorder="1" applyAlignment="1">
      <alignment/>
    </xf>
    <xf numFmtId="38" fontId="28" fillId="0" borderId="25" xfId="17" applyFont="1" applyFill="1" applyBorder="1" applyAlignment="1" applyProtection="1">
      <alignment horizontal="left"/>
      <protection locked="0"/>
    </xf>
    <xf numFmtId="38" fontId="24" fillId="0" borderId="25" xfId="17" applyFont="1" applyFill="1" applyBorder="1" applyAlignment="1" applyProtection="1">
      <alignment horizontal="left" indent="1"/>
      <protection locked="0"/>
    </xf>
    <xf numFmtId="38" fontId="24" fillId="0" borderId="27" xfId="17" applyFont="1" applyFill="1" applyBorder="1" applyAlignment="1" applyProtection="1">
      <alignment shrinkToFit="1"/>
      <protection locked="0"/>
    </xf>
    <xf numFmtId="40" fontId="24" fillId="0" borderId="0" xfId="17" applyNumberFormat="1" applyFont="1" applyFill="1" applyBorder="1" applyAlignment="1" applyProtection="1">
      <alignment/>
      <protection locked="0"/>
    </xf>
    <xf numFmtId="38" fontId="24" fillId="0" borderId="25" xfId="17" applyFont="1" applyFill="1" applyBorder="1" applyAlignment="1" applyProtection="1">
      <alignment horizontal="left" vertical="top" indent="1"/>
      <protection locked="0"/>
    </xf>
    <xf numFmtId="38" fontId="24" fillId="0" borderId="26" xfId="17" applyFont="1" applyFill="1" applyBorder="1" applyAlignment="1" applyProtection="1">
      <alignment vertical="top" shrinkToFit="1"/>
      <protection locked="0"/>
    </xf>
    <xf numFmtId="38" fontId="24" fillId="0" borderId="0" xfId="17" applyFont="1" applyFill="1" applyBorder="1" applyAlignment="1" applyProtection="1">
      <alignment vertical="top" shrinkToFit="1"/>
      <protection locked="0"/>
    </xf>
    <xf numFmtId="189" fontId="24" fillId="0" borderId="0" xfId="17" applyNumberFormat="1" applyFont="1" applyFill="1" applyBorder="1" applyAlignment="1" applyProtection="1">
      <alignment vertical="top" shrinkToFit="1"/>
      <protection locked="0"/>
    </xf>
    <xf numFmtId="189" fontId="24" fillId="0" borderId="27" xfId="17" applyNumberFormat="1" applyFont="1" applyFill="1" applyBorder="1" applyAlignment="1" applyProtection="1">
      <alignment vertical="top" shrinkToFit="1"/>
      <protection locked="0"/>
    </xf>
    <xf numFmtId="0" fontId="24" fillId="0" borderId="0" xfId="0" applyFont="1" applyFill="1" applyAlignment="1">
      <alignment vertical="top"/>
    </xf>
    <xf numFmtId="0" fontId="24" fillId="0" borderId="0" xfId="0" applyFont="1" applyFill="1" applyBorder="1" applyAlignment="1">
      <alignment vertical="top"/>
    </xf>
    <xf numFmtId="38" fontId="24" fillId="0" borderId="0" xfId="17" applyFont="1" applyFill="1" applyBorder="1" applyAlignment="1" applyProtection="1">
      <alignment vertical="top"/>
      <protection locked="0"/>
    </xf>
    <xf numFmtId="38" fontId="24" fillId="0" borderId="0" xfId="17" applyFont="1" applyFill="1" applyAlignment="1" applyProtection="1">
      <alignment vertical="top"/>
      <protection locked="0"/>
    </xf>
    <xf numFmtId="38" fontId="24" fillId="0" borderId="3" xfId="17" applyFont="1" applyFill="1" applyBorder="1" applyAlignment="1" applyProtection="1">
      <alignment horizontal="left"/>
      <protection locked="0"/>
    </xf>
    <xf numFmtId="38" fontId="24" fillId="0" borderId="28" xfId="17" applyFont="1" applyFill="1" applyBorder="1" applyAlignment="1" applyProtection="1">
      <alignment shrinkToFit="1"/>
      <protection locked="0"/>
    </xf>
    <xf numFmtId="189" fontId="24" fillId="0" borderId="29" xfId="17" applyNumberFormat="1" applyFont="1" applyFill="1" applyBorder="1" applyAlignment="1" applyProtection="1">
      <alignment shrinkToFit="1"/>
      <protection locked="0"/>
    </xf>
    <xf numFmtId="38" fontId="24" fillId="0" borderId="10" xfId="17" applyFont="1" applyFill="1" applyBorder="1" applyAlignment="1" applyProtection="1">
      <alignment shrinkToFit="1"/>
      <protection locked="0"/>
    </xf>
    <xf numFmtId="38" fontId="4" fillId="0" borderId="0" xfId="17" applyFont="1" applyFill="1" applyAlignment="1" applyProtection="1">
      <alignment horizontal="left" vertical="center"/>
      <protection locked="0"/>
    </xf>
    <xf numFmtId="0" fontId="29" fillId="0" borderId="0" xfId="0" applyFont="1" applyAlignment="1">
      <alignment vertical="top"/>
    </xf>
    <xf numFmtId="38" fontId="25" fillId="0" borderId="0" xfId="17" applyFont="1" applyFill="1" applyAlignment="1" applyProtection="1">
      <alignment horizontal="left" vertical="center"/>
      <protection locked="0"/>
    </xf>
    <xf numFmtId="38" fontId="30" fillId="0" borderId="0" xfId="17" applyFont="1" applyFill="1" applyAlignment="1" applyProtection="1">
      <alignment vertical="center" shrinkToFit="1"/>
      <protection locked="0"/>
    </xf>
    <xf numFmtId="188" fontId="30" fillId="0" borderId="0" xfId="17" applyNumberFormat="1" applyFont="1" applyFill="1" applyAlignment="1" applyProtection="1">
      <alignment vertical="center" shrinkToFit="1"/>
      <protection locked="0"/>
    </xf>
    <xf numFmtId="38" fontId="30" fillId="0" borderId="0" xfId="17" applyFont="1" applyFill="1" applyBorder="1" applyAlignment="1" applyProtection="1">
      <alignment/>
      <protection locked="0"/>
    </xf>
    <xf numFmtId="38" fontId="30" fillId="0" borderId="0" xfId="17" applyFont="1" applyFill="1" applyAlignment="1" applyProtection="1">
      <alignment/>
      <protection locked="0"/>
    </xf>
    <xf numFmtId="38" fontId="31" fillId="0" borderId="0" xfId="17" applyFont="1" applyFill="1" applyAlignment="1" applyProtection="1">
      <alignment horizontal="left" vertical="center"/>
      <protection locked="0"/>
    </xf>
    <xf numFmtId="0" fontId="32" fillId="0" borderId="0" xfId="0" applyFont="1" applyFill="1" applyAlignment="1" quotePrefix="1">
      <alignment/>
    </xf>
    <xf numFmtId="0" fontId="30" fillId="0" borderId="0" xfId="0" applyFont="1" applyFill="1" applyAlignment="1">
      <alignment/>
    </xf>
    <xf numFmtId="0" fontId="30" fillId="0" borderId="0" xfId="0" applyFont="1" applyAlignment="1">
      <alignment vertical="center"/>
    </xf>
    <xf numFmtId="0" fontId="30" fillId="0" borderId="0" xfId="0" applyFont="1" applyAlignment="1">
      <alignment/>
    </xf>
    <xf numFmtId="0" fontId="32" fillId="0" borderId="0" xfId="0" applyFont="1" applyAlignment="1">
      <alignment/>
    </xf>
    <xf numFmtId="3" fontId="0" fillId="0" borderId="0" xfId="22" applyNumberFormat="1">
      <alignment vertical="center"/>
      <protection/>
    </xf>
    <xf numFmtId="0" fontId="0" fillId="0" borderId="0" xfId="22">
      <alignment vertical="center"/>
      <protection/>
    </xf>
    <xf numFmtId="3" fontId="0" fillId="0" borderId="30" xfId="0" applyNumberFormat="1" applyBorder="1" applyAlignment="1">
      <alignment vertical="center"/>
    </xf>
    <xf numFmtId="177" fontId="0" fillId="0" borderId="0" xfId="0" applyNumberFormat="1" applyBorder="1" applyAlignment="1">
      <alignment/>
    </xf>
    <xf numFmtId="177" fontId="0" fillId="0" borderId="0" xfId="0" applyNumberFormat="1" applyFont="1" applyBorder="1" applyAlignment="1">
      <alignment/>
    </xf>
    <xf numFmtId="194" fontId="7" fillId="0" borderId="31" xfId="0" applyNumberFormat="1" applyFont="1" applyBorder="1" applyAlignment="1">
      <alignment vertical="center"/>
    </xf>
    <xf numFmtId="194" fontId="7" fillId="0" borderId="28" xfId="0" applyNumberFormat="1" applyFont="1" applyBorder="1" applyAlignment="1">
      <alignment vertical="center"/>
    </xf>
    <xf numFmtId="0" fontId="7" fillId="0" borderId="29" xfId="0" applyNumberFormat="1" applyFont="1" applyBorder="1" applyAlignment="1">
      <alignment horizontal="center" vertical="center"/>
    </xf>
    <xf numFmtId="194" fontId="7" fillId="0" borderId="32" xfId="0" applyNumberFormat="1" applyFont="1" applyBorder="1" applyAlignment="1">
      <alignment vertical="center"/>
    </xf>
    <xf numFmtId="194" fontId="7" fillId="0" borderId="33" xfId="0" applyNumberFormat="1" applyFont="1" applyBorder="1" applyAlignment="1">
      <alignment vertical="center"/>
    </xf>
    <xf numFmtId="0" fontId="22" fillId="0" borderId="0" xfId="0" applyFont="1" applyFill="1" applyAlignment="1">
      <alignment horizontal="left" vertical="center" textRotation="180"/>
    </xf>
    <xf numFmtId="0" fontId="0" fillId="0" borderId="0" xfId="0" applyFill="1" applyAlignment="1">
      <alignment horizontal="left"/>
    </xf>
    <xf numFmtId="0" fontId="0" fillId="0" borderId="0" xfId="22" applyFill="1">
      <alignment vertical="center"/>
      <protection/>
    </xf>
    <xf numFmtId="194" fontId="7" fillId="0" borderId="34" xfId="0" applyNumberFormat="1" applyFont="1" applyBorder="1" applyAlignment="1">
      <alignment horizontal="center" vertical="center"/>
    </xf>
    <xf numFmtId="38" fontId="24" fillId="0" borderId="3" xfId="17" applyFont="1" applyFill="1" applyBorder="1" applyAlignment="1" applyProtection="1">
      <alignment horizontal="left" indent="1"/>
      <protection locked="0"/>
    </xf>
    <xf numFmtId="189" fontId="24" fillId="0" borderId="28" xfId="17" applyNumberFormat="1" applyFont="1" applyFill="1" applyBorder="1" applyAlignment="1" applyProtection="1">
      <alignment shrinkToFit="1"/>
      <protection locked="0"/>
    </xf>
    <xf numFmtId="38" fontId="24" fillId="0" borderId="25" xfId="17" applyFont="1" applyFill="1" applyBorder="1" applyAlignment="1" applyProtection="1">
      <alignment horizontal="left" vertical="center"/>
      <protection locked="0"/>
    </xf>
    <xf numFmtId="188" fontId="24" fillId="0" borderId="26" xfId="17" applyNumberFormat="1" applyFont="1" applyFill="1" applyBorder="1" applyAlignment="1" applyProtection="1">
      <alignment vertical="center" shrinkToFit="1"/>
      <protection locked="0"/>
    </xf>
    <xf numFmtId="188" fontId="24" fillId="0" borderId="0" xfId="17" applyNumberFormat="1" applyFont="1" applyFill="1" applyBorder="1" applyAlignment="1" applyProtection="1">
      <alignment vertical="center" shrinkToFit="1"/>
      <protection locked="0"/>
    </xf>
    <xf numFmtId="188" fontId="24" fillId="0" borderId="27" xfId="17" applyNumberFormat="1" applyFont="1" applyFill="1" applyBorder="1" applyAlignment="1" applyProtection="1">
      <alignment vertical="center" shrinkToFit="1"/>
      <protection locked="0"/>
    </xf>
    <xf numFmtId="38" fontId="24" fillId="0" borderId="0" xfId="17" applyFont="1" applyFill="1" applyBorder="1" applyAlignment="1" applyProtection="1">
      <alignment horizontal="left" indent="1"/>
      <protection locked="0"/>
    </xf>
    <xf numFmtId="38" fontId="24" fillId="0" borderId="28" xfId="17" applyFont="1" applyFill="1" applyBorder="1" applyAlignment="1" applyProtection="1">
      <alignment horizontal="left" indent="1"/>
      <protection locked="0"/>
    </xf>
    <xf numFmtId="0" fontId="0" fillId="0" borderId="0" xfId="0" applyAlignment="1">
      <alignment horizontal="center" vertical="center" wrapText="1"/>
    </xf>
    <xf numFmtId="0" fontId="0" fillId="0" borderId="0" xfId="0" applyAlignment="1">
      <alignment horizontal="center"/>
    </xf>
    <xf numFmtId="57" fontId="0" fillId="0" borderId="0" xfId="0" applyNumberFormat="1" applyAlignment="1">
      <alignment horizontal="center"/>
    </xf>
    <xf numFmtId="0" fontId="21" fillId="0" borderId="0" xfId="0" applyFont="1" applyAlignment="1">
      <alignment horizontal="left" vertical="center" textRotation="180"/>
    </xf>
    <xf numFmtId="0" fontId="22" fillId="0" borderId="0" xfId="0" applyFont="1" applyFill="1" applyAlignment="1">
      <alignment horizontal="left" vertical="center" textRotation="180"/>
    </xf>
    <xf numFmtId="0" fontId="0" fillId="0" borderId="1" xfId="0" applyFill="1" applyBorder="1" applyAlignment="1">
      <alignment horizontal="center" vertical="center"/>
    </xf>
    <xf numFmtId="194" fontId="7" fillId="0" borderId="35" xfId="0" applyNumberFormat="1" applyFont="1" applyBorder="1" applyAlignment="1">
      <alignment horizontal="center" vertical="center"/>
    </xf>
    <xf numFmtId="194" fontId="7" fillId="0" borderId="36" xfId="0" applyNumberFormat="1" applyFont="1" applyBorder="1" applyAlignment="1">
      <alignment horizontal="center" vertical="center"/>
    </xf>
    <xf numFmtId="0" fontId="0" fillId="0" borderId="37" xfId="0" applyBorder="1" applyAlignment="1">
      <alignment horizontal="center" vertical="center"/>
    </xf>
    <xf numFmtId="194" fontId="7" fillId="0" borderId="38" xfId="0" applyNumberFormat="1" applyFont="1" applyBorder="1" applyAlignment="1">
      <alignment horizontal="center" vertical="center"/>
    </xf>
    <xf numFmtId="0" fontId="0" fillId="0" borderId="39" xfId="0" applyBorder="1" applyAlignment="1">
      <alignment horizontal="center" vertical="center"/>
    </xf>
    <xf numFmtId="194" fontId="7" fillId="0" borderId="40" xfId="0" applyNumberFormat="1" applyFont="1" applyBorder="1" applyAlignment="1">
      <alignment horizontal="center" vertical="center"/>
    </xf>
    <xf numFmtId="194" fontId="7" fillId="0" borderId="41" xfId="0" applyNumberFormat="1" applyFont="1" applyBorder="1" applyAlignment="1">
      <alignment horizontal="center" vertical="center"/>
    </xf>
    <xf numFmtId="0" fontId="0" fillId="0" borderId="32" xfId="0" applyBorder="1" applyAlignment="1">
      <alignment horizontal="center" vertical="center"/>
    </xf>
    <xf numFmtId="0" fontId="22" fillId="0" borderId="0" xfId="0" applyFont="1" applyAlignment="1">
      <alignment horizontal="left" vertical="center" textRotation="180"/>
    </xf>
    <xf numFmtId="0" fontId="7" fillId="0" borderId="21" xfId="0" applyFont="1" applyBorder="1" applyAlignment="1">
      <alignment horizontal="center" vertical="center" wrapText="1"/>
    </xf>
    <xf numFmtId="0" fontId="7" fillId="0" borderId="19" xfId="0" applyFont="1" applyBorder="1" applyAlignment="1">
      <alignment horizontal="center" vertical="center" wrapText="1"/>
    </xf>
    <xf numFmtId="0" fontId="27" fillId="0" borderId="21" xfId="0" applyFont="1" applyBorder="1" applyAlignment="1">
      <alignment horizontal="center" vertical="center" wrapText="1"/>
    </xf>
    <xf numFmtId="194" fontId="7" fillId="0" borderId="42" xfId="0" applyNumberFormat="1" applyFont="1" applyBorder="1" applyAlignment="1">
      <alignment horizontal="center" vertical="center" wrapText="1"/>
    </xf>
    <xf numFmtId="194" fontId="7" fillId="0" borderId="20" xfId="0" applyNumberFormat="1" applyFont="1" applyBorder="1" applyAlignment="1">
      <alignment horizontal="center" vertical="center" wrapText="1"/>
    </xf>
    <xf numFmtId="0" fontId="0" fillId="0" borderId="0" xfId="0" applyAlignment="1">
      <alignment horizontal="left" wrapText="1"/>
    </xf>
  </cellXfs>
  <cellStyles count="10">
    <cellStyle name="Normal" xfId="0"/>
    <cellStyle name="Percent" xfId="15"/>
    <cellStyle name="Hyperlink" xfId="16"/>
    <cellStyle name="Comma [0]" xfId="17"/>
    <cellStyle name="Comma" xfId="18"/>
    <cellStyle name="Currency [0]" xfId="19"/>
    <cellStyle name="Currency" xfId="20"/>
    <cellStyle name="標準_データ" xfId="21"/>
    <cellStyle name="標準_データ_1"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latin typeface="ＭＳ Ｐゴシック"/>
                <a:ea typeface="ＭＳ Ｐゴシック"/>
                <a:cs typeface="ＭＳ Ｐゴシック"/>
              </a:rPr>
              <a:t>年齢（３区分）別人口の推移（新潟県）</a:t>
            </a:r>
          </a:p>
        </c:rich>
      </c:tx>
      <c:layout>
        <c:manualLayout>
          <c:xMode val="factor"/>
          <c:yMode val="factor"/>
          <c:x val="-0.0375"/>
          <c:y val="0.009"/>
        </c:manualLayout>
      </c:layout>
      <c:spPr>
        <a:noFill/>
        <a:ln>
          <a:noFill/>
        </a:ln>
      </c:spPr>
    </c:title>
    <c:plotArea>
      <c:layout>
        <c:manualLayout>
          <c:xMode val="edge"/>
          <c:yMode val="edge"/>
          <c:x val="0.014"/>
          <c:y val="0.10425"/>
          <c:w val="0.816"/>
          <c:h val="0.87625"/>
        </c:manualLayout>
      </c:layout>
      <c:barChart>
        <c:barDir val="col"/>
        <c:grouping val="percentStacked"/>
        <c:varyColors val="0"/>
        <c:ser>
          <c:idx val="0"/>
          <c:order val="0"/>
          <c:tx>
            <c:strRef>
              <c:f>データ!$B$3</c:f>
              <c:strCache>
                <c:ptCount val="1"/>
                <c:pt idx="0">
                  <c:v>0～14歳</c:v>
                </c:pt>
              </c:strCache>
            </c:strRef>
          </c:tx>
          <c:spPr>
            <a:pattFill prst="pct20">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1600" b="1"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データ!$A$4:$A$10</c:f>
              <c:strCache>
                <c:ptCount val="7"/>
                <c:pt idx="0">
                  <c:v>昭和30年</c:v>
                </c:pt>
                <c:pt idx="1">
                  <c:v>昭和40年</c:v>
                </c:pt>
                <c:pt idx="2">
                  <c:v>昭和50年</c:v>
                </c:pt>
                <c:pt idx="3">
                  <c:v>昭和60年</c:v>
                </c:pt>
                <c:pt idx="4">
                  <c:v>平成7年</c:v>
                </c:pt>
                <c:pt idx="5">
                  <c:v>平成12年</c:v>
                </c:pt>
                <c:pt idx="6">
                  <c:v>平成17年</c:v>
                </c:pt>
              </c:strCache>
            </c:strRef>
          </c:cat>
          <c:val>
            <c:numRef>
              <c:f>データ!$B$4:$B$10</c:f>
              <c:numCache>
                <c:ptCount val="7"/>
                <c:pt idx="0">
                  <c:v>35.3</c:v>
                </c:pt>
                <c:pt idx="1">
                  <c:v>27.6</c:v>
                </c:pt>
                <c:pt idx="2">
                  <c:v>23.3</c:v>
                </c:pt>
                <c:pt idx="3">
                  <c:v>21.1</c:v>
                </c:pt>
                <c:pt idx="4">
                  <c:v>16.3</c:v>
                </c:pt>
                <c:pt idx="5">
                  <c:v>14.8</c:v>
                </c:pt>
                <c:pt idx="6">
                  <c:v>13.6</c:v>
                </c:pt>
              </c:numCache>
            </c:numRef>
          </c:val>
        </c:ser>
        <c:ser>
          <c:idx val="1"/>
          <c:order val="1"/>
          <c:tx>
            <c:strRef>
              <c:f>データ!$C$3</c:f>
              <c:strCache>
                <c:ptCount val="1"/>
                <c:pt idx="0">
                  <c:v>15～64歳</c:v>
                </c:pt>
              </c:strCache>
            </c:strRef>
          </c:tx>
          <c:spPr>
            <a:pattFill prst="pct25">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1600" b="1"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データ!$A$4:$A$10</c:f>
              <c:strCache>
                <c:ptCount val="7"/>
                <c:pt idx="0">
                  <c:v>昭和30年</c:v>
                </c:pt>
                <c:pt idx="1">
                  <c:v>昭和40年</c:v>
                </c:pt>
                <c:pt idx="2">
                  <c:v>昭和50年</c:v>
                </c:pt>
                <c:pt idx="3">
                  <c:v>昭和60年</c:v>
                </c:pt>
                <c:pt idx="4">
                  <c:v>平成7年</c:v>
                </c:pt>
                <c:pt idx="5">
                  <c:v>平成12年</c:v>
                </c:pt>
                <c:pt idx="6">
                  <c:v>平成17年</c:v>
                </c:pt>
              </c:strCache>
            </c:strRef>
          </c:cat>
          <c:val>
            <c:numRef>
              <c:f>データ!$C$4:$C$10</c:f>
              <c:numCache>
                <c:ptCount val="7"/>
                <c:pt idx="0">
                  <c:v>58.9</c:v>
                </c:pt>
                <c:pt idx="1">
                  <c:v>65.5</c:v>
                </c:pt>
                <c:pt idx="2">
                  <c:v>67.1</c:v>
                </c:pt>
                <c:pt idx="3">
                  <c:v>66.1</c:v>
                </c:pt>
                <c:pt idx="4">
                  <c:v>65.3</c:v>
                </c:pt>
                <c:pt idx="5">
                  <c:v>63.9</c:v>
                </c:pt>
                <c:pt idx="6">
                  <c:v>62.3</c:v>
                </c:pt>
              </c:numCache>
            </c:numRef>
          </c:val>
        </c:ser>
        <c:ser>
          <c:idx val="2"/>
          <c:order val="2"/>
          <c:tx>
            <c:strRef>
              <c:f>データ!$D$3</c:f>
              <c:strCache>
                <c:ptCount val="1"/>
                <c:pt idx="0">
                  <c:v>65歳以上</c:v>
                </c:pt>
              </c:strCache>
            </c:strRef>
          </c:tx>
          <c:spPr>
            <a:pattFill prst="pct50">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1600" b="1"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データ!$A$4:$A$10</c:f>
              <c:strCache>
                <c:ptCount val="7"/>
                <c:pt idx="0">
                  <c:v>昭和30年</c:v>
                </c:pt>
                <c:pt idx="1">
                  <c:v>昭和40年</c:v>
                </c:pt>
                <c:pt idx="2">
                  <c:v>昭和50年</c:v>
                </c:pt>
                <c:pt idx="3">
                  <c:v>昭和60年</c:v>
                </c:pt>
                <c:pt idx="4">
                  <c:v>平成7年</c:v>
                </c:pt>
                <c:pt idx="5">
                  <c:v>平成12年</c:v>
                </c:pt>
                <c:pt idx="6">
                  <c:v>平成17年</c:v>
                </c:pt>
              </c:strCache>
            </c:strRef>
          </c:cat>
          <c:val>
            <c:numRef>
              <c:f>データ!$D$4:$D$10</c:f>
              <c:numCache>
                <c:ptCount val="7"/>
                <c:pt idx="0">
                  <c:v>5.8</c:v>
                </c:pt>
                <c:pt idx="1">
                  <c:v>6.9</c:v>
                </c:pt>
                <c:pt idx="2">
                  <c:v>9.6</c:v>
                </c:pt>
                <c:pt idx="3">
                  <c:v>12.8</c:v>
                </c:pt>
                <c:pt idx="4">
                  <c:v>18.3</c:v>
                </c:pt>
                <c:pt idx="5">
                  <c:v>21.3</c:v>
                </c:pt>
                <c:pt idx="6">
                  <c:v>23.9</c:v>
                </c:pt>
              </c:numCache>
            </c:numRef>
          </c:val>
        </c:ser>
        <c:overlap val="100"/>
        <c:serLines>
          <c:spPr>
            <a:ln w="3175">
              <a:solidFill/>
            </a:ln>
          </c:spPr>
        </c:serLines>
        <c:axId val="27116150"/>
        <c:axId val="42718759"/>
      </c:barChart>
      <c:catAx>
        <c:axId val="27116150"/>
        <c:scaling>
          <c:orientation val="minMax"/>
        </c:scaling>
        <c:axPos val="b"/>
        <c:delete val="0"/>
        <c:numFmt formatCode="General" sourceLinked="1"/>
        <c:majorTickMark val="in"/>
        <c:minorTickMark val="none"/>
        <c:tickLblPos val="nextTo"/>
        <c:txPr>
          <a:bodyPr/>
          <a:lstStyle/>
          <a:p>
            <a:pPr>
              <a:defRPr lang="en-US" cap="none" sz="1200" b="0" i="0" u="none" baseline="0">
                <a:latin typeface="ＭＳ Ｐゴシック"/>
                <a:ea typeface="ＭＳ Ｐゴシック"/>
                <a:cs typeface="ＭＳ Ｐゴシック"/>
              </a:defRPr>
            </a:pPr>
          </a:p>
        </c:txPr>
        <c:crossAx val="42718759"/>
        <c:crosses val="autoZero"/>
        <c:auto val="1"/>
        <c:lblOffset val="100"/>
        <c:noMultiLvlLbl val="0"/>
      </c:catAx>
      <c:valAx>
        <c:axId val="42718759"/>
        <c:scaling>
          <c:orientation val="minMax"/>
        </c:scaling>
        <c:axPos val="l"/>
        <c:majorGridlines/>
        <c:delete val="0"/>
        <c:numFmt formatCode="General" sourceLinked="1"/>
        <c:majorTickMark val="in"/>
        <c:minorTickMark val="none"/>
        <c:tickLblPos val="nextTo"/>
        <c:txPr>
          <a:bodyPr/>
          <a:lstStyle/>
          <a:p>
            <a:pPr>
              <a:defRPr lang="en-US" cap="none" sz="1200" b="0" i="0" u="none" baseline="0">
                <a:latin typeface="ＭＳ Ｐゴシック"/>
                <a:ea typeface="ＭＳ Ｐゴシック"/>
                <a:cs typeface="ＭＳ Ｐゴシック"/>
              </a:defRPr>
            </a:pPr>
          </a:p>
        </c:txPr>
        <c:crossAx val="27116150"/>
        <c:crossesAt val="1"/>
        <c:crossBetween val="between"/>
        <c:dispUnits/>
      </c:valAx>
      <c:spPr>
        <a:noFill/>
        <a:ln w="12700">
          <a:solidFill>
            <a:srgbClr val="808080"/>
          </a:solidFill>
        </a:ln>
      </c:spPr>
    </c:plotArea>
    <c:legend>
      <c:legendPos val="r"/>
      <c:layout>
        <c:manualLayout>
          <c:xMode val="edge"/>
          <c:yMode val="edge"/>
          <c:x val="0.818"/>
          <c:y val="0.00825"/>
        </c:manualLayout>
      </c:layout>
      <c:overlay val="0"/>
    </c:legend>
    <c:plotVisOnly val="1"/>
    <c:dispBlanksAs val="gap"/>
    <c:showDLblsOverMax val="0"/>
  </c:chart>
  <c:txPr>
    <a:bodyPr vert="horz" rot="0"/>
    <a:lstStyle/>
    <a:p>
      <a:pPr>
        <a:defRPr lang="en-US" cap="none" sz="16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latin typeface="ＭＳ Ｐゴシック"/>
                <a:ea typeface="ＭＳ Ｐゴシック"/>
                <a:cs typeface="ＭＳ Ｐゴシック"/>
              </a:rPr>
              <a:t>年齢（３区分）別人口の推移（全国）</a:t>
            </a:r>
          </a:p>
        </c:rich>
      </c:tx>
      <c:layout>
        <c:manualLayout>
          <c:xMode val="factor"/>
          <c:yMode val="factor"/>
          <c:x val="-0.046"/>
          <c:y val="0.0125"/>
        </c:manualLayout>
      </c:layout>
      <c:spPr>
        <a:noFill/>
        <a:ln>
          <a:noFill/>
        </a:ln>
      </c:spPr>
    </c:title>
    <c:plotArea>
      <c:layout>
        <c:manualLayout>
          <c:xMode val="edge"/>
          <c:yMode val="edge"/>
          <c:x val="0.0145"/>
          <c:y val="0.108"/>
          <c:w val="0.79675"/>
          <c:h val="0.8715"/>
        </c:manualLayout>
      </c:layout>
      <c:barChart>
        <c:barDir val="col"/>
        <c:grouping val="percentStacked"/>
        <c:varyColors val="0"/>
        <c:ser>
          <c:idx val="0"/>
          <c:order val="0"/>
          <c:tx>
            <c:strRef>
              <c:f>データ!$E$3</c:f>
              <c:strCache>
                <c:ptCount val="1"/>
                <c:pt idx="0">
                  <c:v>0～14歳</c:v>
                </c:pt>
              </c:strCache>
            </c:strRef>
          </c:tx>
          <c:spPr>
            <a:pattFill prst="pct75">
              <a:fgClr>
                <a:srgbClr val="FFFFFF"/>
              </a:fgClr>
              <a:bgClr>
                <a:srgbClr val="333333"/>
              </a:bgClr>
            </a:pattFill>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spPr>
              <a:solidFill>
                <a:srgbClr val="FFFFFF"/>
              </a:solidFill>
              <a:ln w="3175">
                <a:noFill/>
              </a:ln>
            </c:spPr>
            <c:txPr>
              <a:bodyPr vert="horz" rot="0" anchor="ctr"/>
              <a:lstStyle/>
              <a:p>
                <a:pPr algn="ctr">
                  <a:defRPr lang="en-US" cap="none" sz="1600" b="1"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データ!$A$4:$A$10</c:f>
              <c:strCache>
                <c:ptCount val="7"/>
                <c:pt idx="0">
                  <c:v>昭和30年</c:v>
                </c:pt>
                <c:pt idx="1">
                  <c:v>昭和40年</c:v>
                </c:pt>
                <c:pt idx="2">
                  <c:v>昭和50年</c:v>
                </c:pt>
                <c:pt idx="3">
                  <c:v>昭和60年</c:v>
                </c:pt>
                <c:pt idx="4">
                  <c:v>平成7年</c:v>
                </c:pt>
                <c:pt idx="5">
                  <c:v>平成12年</c:v>
                </c:pt>
                <c:pt idx="6">
                  <c:v>平成17年</c:v>
                </c:pt>
              </c:strCache>
            </c:strRef>
          </c:cat>
          <c:val>
            <c:numRef>
              <c:f>データ!$E$4:$E$10</c:f>
              <c:numCache>
                <c:ptCount val="7"/>
                <c:pt idx="0">
                  <c:v>33.4</c:v>
                </c:pt>
                <c:pt idx="1">
                  <c:v>25.7</c:v>
                </c:pt>
                <c:pt idx="2">
                  <c:v>24.3</c:v>
                </c:pt>
                <c:pt idx="3">
                  <c:v>21.5</c:v>
                </c:pt>
                <c:pt idx="4">
                  <c:v>15.9</c:v>
                </c:pt>
                <c:pt idx="5">
                  <c:v>14.6</c:v>
                </c:pt>
                <c:pt idx="6">
                  <c:v>13.7</c:v>
                </c:pt>
              </c:numCache>
            </c:numRef>
          </c:val>
        </c:ser>
        <c:ser>
          <c:idx val="1"/>
          <c:order val="1"/>
          <c:tx>
            <c:strRef>
              <c:f>データ!$F$3</c:f>
              <c:strCache>
                <c:ptCount val="1"/>
                <c:pt idx="0">
                  <c:v>15～64歳</c:v>
                </c:pt>
              </c:strCache>
            </c:strRef>
          </c:tx>
          <c:spPr>
            <a:pattFill prst="pct70">
              <a:fgClr>
                <a:srgbClr val="FFFFFF"/>
              </a:fgClr>
              <a:bgClr>
                <a:srgbClr val="333333"/>
              </a:bgClr>
            </a:pattFill>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spPr>
              <a:solidFill>
                <a:srgbClr val="FFFFFF"/>
              </a:solidFill>
              <a:ln w="3175">
                <a:noFill/>
              </a:ln>
            </c:spPr>
            <c:txPr>
              <a:bodyPr vert="horz" rot="0" anchor="ctr"/>
              <a:lstStyle/>
              <a:p>
                <a:pPr algn="ctr">
                  <a:defRPr lang="en-US" cap="none" sz="1600" b="1"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データ!$A$4:$A$10</c:f>
              <c:strCache>
                <c:ptCount val="7"/>
                <c:pt idx="0">
                  <c:v>昭和30年</c:v>
                </c:pt>
                <c:pt idx="1">
                  <c:v>昭和40年</c:v>
                </c:pt>
                <c:pt idx="2">
                  <c:v>昭和50年</c:v>
                </c:pt>
                <c:pt idx="3">
                  <c:v>昭和60年</c:v>
                </c:pt>
                <c:pt idx="4">
                  <c:v>平成7年</c:v>
                </c:pt>
                <c:pt idx="5">
                  <c:v>平成12年</c:v>
                </c:pt>
                <c:pt idx="6">
                  <c:v>平成17年</c:v>
                </c:pt>
              </c:strCache>
            </c:strRef>
          </c:cat>
          <c:val>
            <c:numRef>
              <c:f>データ!$F$4:$F$10</c:f>
              <c:numCache>
                <c:ptCount val="7"/>
                <c:pt idx="0">
                  <c:v>61.2</c:v>
                </c:pt>
                <c:pt idx="1">
                  <c:v>68</c:v>
                </c:pt>
                <c:pt idx="2">
                  <c:v>67.7</c:v>
                </c:pt>
                <c:pt idx="3">
                  <c:v>68.2</c:v>
                </c:pt>
                <c:pt idx="4">
                  <c:v>69.4</c:v>
                </c:pt>
                <c:pt idx="5">
                  <c:v>67.9</c:v>
                </c:pt>
                <c:pt idx="6">
                  <c:v>65.8</c:v>
                </c:pt>
              </c:numCache>
            </c:numRef>
          </c:val>
        </c:ser>
        <c:ser>
          <c:idx val="2"/>
          <c:order val="2"/>
          <c:tx>
            <c:strRef>
              <c:f>データ!$G$3</c:f>
              <c:strCache>
                <c:ptCount val="1"/>
                <c:pt idx="0">
                  <c:v>65歳以上</c:v>
                </c:pt>
              </c:strCache>
            </c:strRef>
          </c:tx>
          <c:spPr>
            <a:pattFill prst="pct50">
              <a:fgClr>
                <a:srgbClr val="FFFFFF"/>
              </a:fgClr>
              <a:bgClr>
                <a:srgbClr val="333333"/>
              </a:bgClr>
            </a:pattFill>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spPr>
              <a:solidFill>
                <a:srgbClr val="FFFFFF"/>
              </a:solidFill>
              <a:ln w="3175">
                <a:noFill/>
              </a:ln>
            </c:spPr>
            <c:txPr>
              <a:bodyPr vert="horz" rot="0" anchor="ctr"/>
              <a:lstStyle/>
              <a:p>
                <a:pPr algn="ctr">
                  <a:defRPr lang="en-US" cap="none" sz="1600" b="1"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データ!$A$4:$A$10</c:f>
              <c:strCache>
                <c:ptCount val="7"/>
                <c:pt idx="0">
                  <c:v>昭和30年</c:v>
                </c:pt>
                <c:pt idx="1">
                  <c:v>昭和40年</c:v>
                </c:pt>
                <c:pt idx="2">
                  <c:v>昭和50年</c:v>
                </c:pt>
                <c:pt idx="3">
                  <c:v>昭和60年</c:v>
                </c:pt>
                <c:pt idx="4">
                  <c:v>平成7年</c:v>
                </c:pt>
                <c:pt idx="5">
                  <c:v>平成12年</c:v>
                </c:pt>
                <c:pt idx="6">
                  <c:v>平成17年</c:v>
                </c:pt>
              </c:strCache>
            </c:strRef>
          </c:cat>
          <c:val>
            <c:numRef>
              <c:f>データ!$G$4:$G$10</c:f>
              <c:numCache>
                <c:ptCount val="7"/>
                <c:pt idx="0">
                  <c:v>5.3</c:v>
                </c:pt>
                <c:pt idx="1">
                  <c:v>6.3</c:v>
                </c:pt>
                <c:pt idx="2">
                  <c:v>7.9</c:v>
                </c:pt>
                <c:pt idx="3">
                  <c:v>10.3</c:v>
                </c:pt>
                <c:pt idx="4">
                  <c:v>14.5</c:v>
                </c:pt>
                <c:pt idx="5">
                  <c:v>17.3</c:v>
                </c:pt>
                <c:pt idx="6">
                  <c:v>20.1</c:v>
                </c:pt>
              </c:numCache>
            </c:numRef>
          </c:val>
        </c:ser>
        <c:overlap val="100"/>
        <c:serLines>
          <c:spPr>
            <a:ln w="3175">
              <a:solidFill/>
            </a:ln>
          </c:spPr>
        </c:serLines>
        <c:axId val="48924512"/>
        <c:axId val="37667425"/>
      </c:barChart>
      <c:catAx>
        <c:axId val="48924512"/>
        <c:scaling>
          <c:orientation val="minMax"/>
        </c:scaling>
        <c:axPos val="b"/>
        <c:delete val="0"/>
        <c:numFmt formatCode="General" sourceLinked="1"/>
        <c:majorTickMark val="in"/>
        <c:minorTickMark val="none"/>
        <c:tickLblPos val="nextTo"/>
        <c:txPr>
          <a:bodyPr/>
          <a:lstStyle/>
          <a:p>
            <a:pPr>
              <a:defRPr lang="en-US" cap="none" sz="1200" b="0" i="0" u="none" baseline="0">
                <a:latin typeface="ＭＳ Ｐゴシック"/>
                <a:ea typeface="ＭＳ Ｐゴシック"/>
                <a:cs typeface="ＭＳ Ｐゴシック"/>
              </a:defRPr>
            </a:pPr>
          </a:p>
        </c:txPr>
        <c:crossAx val="37667425"/>
        <c:crosses val="autoZero"/>
        <c:auto val="1"/>
        <c:lblOffset val="100"/>
        <c:noMultiLvlLbl val="0"/>
      </c:catAx>
      <c:valAx>
        <c:axId val="37667425"/>
        <c:scaling>
          <c:orientation val="minMax"/>
        </c:scaling>
        <c:axPos val="l"/>
        <c:majorGridlines/>
        <c:delete val="0"/>
        <c:numFmt formatCode="General" sourceLinked="1"/>
        <c:majorTickMark val="in"/>
        <c:minorTickMark val="none"/>
        <c:tickLblPos val="nextTo"/>
        <c:txPr>
          <a:bodyPr/>
          <a:lstStyle/>
          <a:p>
            <a:pPr>
              <a:defRPr lang="en-US" cap="none" sz="1200" b="0" i="0" u="none" baseline="0">
                <a:latin typeface="ＭＳ Ｐゴシック"/>
                <a:ea typeface="ＭＳ Ｐゴシック"/>
                <a:cs typeface="ＭＳ Ｐゴシック"/>
              </a:defRPr>
            </a:pPr>
          </a:p>
        </c:txPr>
        <c:crossAx val="48924512"/>
        <c:crossesAt val="1"/>
        <c:crossBetween val="between"/>
        <c:dispUnits/>
      </c:valAx>
      <c:spPr>
        <a:noFill/>
        <a:ln w="12700">
          <a:solidFill>
            <a:srgbClr val="808080"/>
          </a:solidFill>
        </a:ln>
      </c:spPr>
    </c:plotArea>
    <c:legend>
      <c:legendPos val="r"/>
      <c:layout>
        <c:manualLayout>
          <c:xMode val="edge"/>
          <c:yMode val="edge"/>
          <c:x val="0.82525"/>
          <c:y val="0.004"/>
        </c:manualLayout>
      </c:layout>
      <c:overlay val="0"/>
    </c:legend>
    <c:plotVisOnly val="1"/>
    <c:dispBlanksAs val="gap"/>
    <c:showDLblsOverMax val="0"/>
  </c:chart>
  <c:txPr>
    <a:bodyPr vert="horz" rot="0"/>
    <a:lstStyle/>
    <a:p>
      <a:pPr>
        <a:defRPr lang="en-US" cap="none" sz="16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latin typeface="ＭＳ Ｐゴシック"/>
                <a:ea typeface="ＭＳ Ｐゴシック"/>
                <a:cs typeface="ＭＳ Ｐゴシック"/>
              </a:rPr>
              <a:t>三大死因死亡率の推移(新潟県）</a:t>
            </a:r>
          </a:p>
        </c:rich>
      </c:tx>
      <c:layout/>
      <c:spPr>
        <a:noFill/>
        <a:ln>
          <a:noFill/>
        </a:ln>
      </c:spPr>
    </c:title>
    <c:plotArea>
      <c:layout>
        <c:manualLayout>
          <c:xMode val="edge"/>
          <c:yMode val="edge"/>
          <c:x val="0.05875"/>
          <c:y val="0.127"/>
          <c:w val="0.766"/>
          <c:h val="0.85125"/>
        </c:manualLayout>
      </c:layout>
      <c:lineChart>
        <c:grouping val="standard"/>
        <c:varyColors val="0"/>
        <c:ser>
          <c:idx val="0"/>
          <c:order val="0"/>
          <c:tx>
            <c:strRef>
              <c:f>データ!$B$14</c:f>
              <c:strCache>
                <c:ptCount val="1"/>
                <c:pt idx="0">
                  <c:v>悪性新生物</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333333"/>
              </a:solidFill>
              <a:ln>
                <a:solidFill>
                  <a:srgbClr val="333333"/>
                </a:solidFill>
              </a:ln>
            </c:spPr>
          </c:marker>
          <c:cat>
            <c:strRef>
              <c:f>データ!$A$15:$A$24</c:f>
              <c:strCache>
                <c:ptCount val="10"/>
                <c:pt idx="0">
                  <c:v>昭和30年</c:v>
                </c:pt>
                <c:pt idx="1">
                  <c:v>昭和40年</c:v>
                </c:pt>
                <c:pt idx="2">
                  <c:v>昭和50年</c:v>
                </c:pt>
                <c:pt idx="3">
                  <c:v>昭和60年</c:v>
                </c:pt>
                <c:pt idx="4">
                  <c:v>平成10年</c:v>
                </c:pt>
                <c:pt idx="5">
                  <c:v>平成14年</c:v>
                </c:pt>
                <c:pt idx="6">
                  <c:v>平成15年</c:v>
                </c:pt>
                <c:pt idx="7">
                  <c:v>平成16年</c:v>
                </c:pt>
                <c:pt idx="8">
                  <c:v>平成17年</c:v>
                </c:pt>
                <c:pt idx="9">
                  <c:v>平成18年</c:v>
                </c:pt>
              </c:strCache>
            </c:strRef>
          </c:cat>
          <c:val>
            <c:numRef>
              <c:f>データ!$B$15:$B$24</c:f>
              <c:numCache>
                <c:ptCount val="10"/>
                <c:pt idx="0">
                  <c:v>101.4</c:v>
                </c:pt>
                <c:pt idx="1">
                  <c:v>137.6</c:v>
                </c:pt>
                <c:pt idx="2">
                  <c:v>154.7</c:v>
                </c:pt>
                <c:pt idx="3">
                  <c:v>194.9</c:v>
                </c:pt>
                <c:pt idx="4">
                  <c:v>261.9</c:v>
                </c:pt>
                <c:pt idx="5">
                  <c:v>275.2</c:v>
                </c:pt>
                <c:pt idx="6">
                  <c:v>289.9</c:v>
                </c:pt>
                <c:pt idx="7">
                  <c:v>298.6</c:v>
                </c:pt>
                <c:pt idx="8">
                  <c:v>307</c:v>
                </c:pt>
                <c:pt idx="9">
                  <c:v>302.2</c:v>
                </c:pt>
              </c:numCache>
            </c:numRef>
          </c:val>
          <c:smooth val="0"/>
        </c:ser>
        <c:ser>
          <c:idx val="1"/>
          <c:order val="1"/>
          <c:tx>
            <c:strRef>
              <c:f>データ!$C$14</c:f>
              <c:strCache>
                <c:ptCount val="1"/>
                <c:pt idx="0">
                  <c:v>脳血管疾患</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3333"/>
              </a:solidFill>
              <a:ln>
                <a:solidFill>
                  <a:srgbClr val="333333"/>
                </a:solidFill>
              </a:ln>
            </c:spPr>
          </c:marker>
          <c:cat>
            <c:strRef>
              <c:f>データ!$A$15:$A$24</c:f>
              <c:strCache>
                <c:ptCount val="10"/>
                <c:pt idx="0">
                  <c:v>昭和30年</c:v>
                </c:pt>
                <c:pt idx="1">
                  <c:v>昭和40年</c:v>
                </c:pt>
                <c:pt idx="2">
                  <c:v>昭和50年</c:v>
                </c:pt>
                <c:pt idx="3">
                  <c:v>昭和60年</c:v>
                </c:pt>
                <c:pt idx="4">
                  <c:v>平成10年</c:v>
                </c:pt>
                <c:pt idx="5">
                  <c:v>平成14年</c:v>
                </c:pt>
                <c:pt idx="6">
                  <c:v>平成15年</c:v>
                </c:pt>
                <c:pt idx="7">
                  <c:v>平成16年</c:v>
                </c:pt>
                <c:pt idx="8">
                  <c:v>平成17年</c:v>
                </c:pt>
                <c:pt idx="9">
                  <c:v>平成18年</c:v>
                </c:pt>
              </c:strCache>
            </c:strRef>
          </c:cat>
          <c:val>
            <c:numRef>
              <c:f>データ!$C$15:$C$24</c:f>
              <c:numCache>
                <c:ptCount val="10"/>
                <c:pt idx="0">
                  <c:v>185.1</c:v>
                </c:pt>
                <c:pt idx="1">
                  <c:v>252.6</c:v>
                </c:pt>
                <c:pt idx="2">
                  <c:v>222.2</c:v>
                </c:pt>
                <c:pt idx="3">
                  <c:v>154.2</c:v>
                </c:pt>
                <c:pt idx="4">
                  <c:v>149.2</c:v>
                </c:pt>
                <c:pt idx="5">
                  <c:v>147.9</c:v>
                </c:pt>
                <c:pt idx="6">
                  <c:v>146.9</c:v>
                </c:pt>
                <c:pt idx="7">
                  <c:v>144</c:v>
                </c:pt>
                <c:pt idx="8">
                  <c:v>144.8</c:v>
                </c:pt>
                <c:pt idx="9">
                  <c:v>143.3</c:v>
                </c:pt>
              </c:numCache>
            </c:numRef>
          </c:val>
          <c:smooth val="0"/>
        </c:ser>
        <c:ser>
          <c:idx val="2"/>
          <c:order val="2"/>
          <c:tx>
            <c:strRef>
              <c:f>データ!$D$14</c:f>
              <c:strCache>
                <c:ptCount val="1"/>
                <c:pt idx="0">
                  <c:v>心疾患</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33"/>
              </a:solidFill>
              <a:ln>
                <a:solidFill>
                  <a:srgbClr val="333333"/>
                </a:solidFill>
              </a:ln>
            </c:spPr>
          </c:marker>
          <c:cat>
            <c:strRef>
              <c:f>データ!$A$15:$A$24</c:f>
              <c:strCache>
                <c:ptCount val="10"/>
                <c:pt idx="0">
                  <c:v>昭和30年</c:v>
                </c:pt>
                <c:pt idx="1">
                  <c:v>昭和40年</c:v>
                </c:pt>
                <c:pt idx="2">
                  <c:v>昭和50年</c:v>
                </c:pt>
                <c:pt idx="3">
                  <c:v>昭和60年</c:v>
                </c:pt>
                <c:pt idx="4">
                  <c:v>平成10年</c:v>
                </c:pt>
                <c:pt idx="5">
                  <c:v>平成14年</c:v>
                </c:pt>
                <c:pt idx="6">
                  <c:v>平成15年</c:v>
                </c:pt>
                <c:pt idx="7">
                  <c:v>平成16年</c:v>
                </c:pt>
                <c:pt idx="8">
                  <c:v>平成17年</c:v>
                </c:pt>
                <c:pt idx="9">
                  <c:v>平成18年</c:v>
                </c:pt>
              </c:strCache>
            </c:strRef>
          </c:cat>
          <c:val>
            <c:numRef>
              <c:f>データ!$D$15:$D$24</c:f>
              <c:numCache>
                <c:ptCount val="10"/>
                <c:pt idx="0">
                  <c:v>61.8</c:v>
                </c:pt>
                <c:pt idx="1">
                  <c:v>87.7</c:v>
                </c:pt>
                <c:pt idx="2">
                  <c:v>83.3</c:v>
                </c:pt>
                <c:pt idx="3">
                  <c:v>117.9</c:v>
                </c:pt>
                <c:pt idx="4">
                  <c:v>120.3</c:v>
                </c:pt>
                <c:pt idx="5">
                  <c:v>132.8</c:v>
                </c:pt>
                <c:pt idx="6">
                  <c:v>140.8</c:v>
                </c:pt>
                <c:pt idx="7">
                  <c:v>142</c:v>
                </c:pt>
                <c:pt idx="8">
                  <c:v>155.9</c:v>
                </c:pt>
                <c:pt idx="9">
                  <c:v>151.2</c:v>
                </c:pt>
              </c:numCache>
            </c:numRef>
          </c:val>
          <c:smooth val="0"/>
        </c:ser>
        <c:marker val="1"/>
        <c:axId val="3462506"/>
        <c:axId val="31162555"/>
      </c:lineChart>
      <c:catAx>
        <c:axId val="3462506"/>
        <c:scaling>
          <c:orientation val="minMax"/>
        </c:scaling>
        <c:axPos val="b"/>
        <c:delete val="0"/>
        <c:numFmt formatCode="General" sourceLinked="1"/>
        <c:majorTickMark val="in"/>
        <c:minorTickMark val="none"/>
        <c:tickLblPos val="nextTo"/>
        <c:txPr>
          <a:bodyPr/>
          <a:lstStyle/>
          <a:p>
            <a:pPr>
              <a:defRPr lang="en-US" cap="none" sz="1200" b="0" i="0" u="none" baseline="0">
                <a:latin typeface="ＭＳ Ｐゴシック"/>
                <a:ea typeface="ＭＳ Ｐゴシック"/>
                <a:cs typeface="ＭＳ Ｐゴシック"/>
              </a:defRPr>
            </a:pPr>
          </a:p>
        </c:txPr>
        <c:crossAx val="31162555"/>
        <c:crosses val="autoZero"/>
        <c:auto val="1"/>
        <c:lblOffset val="100"/>
        <c:noMultiLvlLbl val="0"/>
      </c:catAx>
      <c:valAx>
        <c:axId val="31162555"/>
        <c:scaling>
          <c:orientation val="minMax"/>
        </c:scaling>
        <c:axPos val="l"/>
        <c:title>
          <c:tx>
            <c:rich>
              <a:bodyPr vert="horz" rot="0" anchor="ctr"/>
              <a:lstStyle/>
              <a:p>
                <a:pPr algn="ctr">
                  <a:defRPr/>
                </a:pPr>
                <a:r>
                  <a:rPr lang="en-US" cap="none" sz="1200" b="0" i="0" u="none" baseline="0">
                    <a:latin typeface="ＭＳ Ｐゴシック"/>
                    <a:ea typeface="ＭＳ Ｐゴシック"/>
                    <a:cs typeface="ＭＳ Ｐゴシック"/>
                  </a:rPr>
                  <a:t>(人口10万対）</a:t>
                </a:r>
              </a:p>
            </c:rich>
          </c:tx>
          <c:layout>
            <c:manualLayout>
              <c:xMode val="factor"/>
              <c:yMode val="factor"/>
              <c:x val="0.039"/>
              <c:y val="0.1545"/>
            </c:manualLayout>
          </c:layout>
          <c:overlay val="0"/>
          <c:spPr>
            <a:noFill/>
            <a:ln>
              <a:noFill/>
            </a:ln>
          </c:spPr>
        </c:title>
        <c:majorGridlines/>
        <c:delete val="0"/>
        <c:numFmt formatCode="General" sourceLinked="1"/>
        <c:majorTickMark val="in"/>
        <c:minorTickMark val="none"/>
        <c:tickLblPos val="nextTo"/>
        <c:txPr>
          <a:bodyPr/>
          <a:lstStyle/>
          <a:p>
            <a:pPr>
              <a:defRPr lang="en-US" cap="none" sz="1200" b="0" i="0" u="none" baseline="0">
                <a:latin typeface="ＭＳ Ｐゴシック"/>
                <a:ea typeface="ＭＳ Ｐゴシック"/>
                <a:cs typeface="ＭＳ Ｐゴシック"/>
              </a:defRPr>
            </a:pPr>
          </a:p>
        </c:txPr>
        <c:crossAx val="3462506"/>
        <c:crossesAt val="1"/>
        <c:crossBetween val="between"/>
        <c:dispUnits/>
      </c:valAx>
      <c:spPr>
        <a:noFill/>
        <a:ln w="12700">
          <a:solidFill>
            <a:srgbClr val="808080"/>
          </a:solidFill>
        </a:ln>
      </c:spPr>
    </c:plotArea>
    <c:legend>
      <c:legendPos val="r"/>
      <c:layout>
        <c:manualLayout>
          <c:xMode val="edge"/>
          <c:yMode val="edge"/>
          <c:x val="0.83"/>
          <c:y val="0.03025"/>
          <c:w val="0.16725"/>
          <c:h val="0.2025"/>
        </c:manualLayout>
      </c:layout>
      <c:overlay val="0"/>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6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latin typeface="ＭＳ Ｐゴシック"/>
                <a:ea typeface="ＭＳ Ｐゴシック"/>
                <a:cs typeface="ＭＳ Ｐゴシック"/>
              </a:rPr>
              <a:t>三大死因死亡率の推移(全国）</a:t>
            </a:r>
          </a:p>
        </c:rich>
      </c:tx>
      <c:layout>
        <c:manualLayout>
          <c:xMode val="factor"/>
          <c:yMode val="factor"/>
          <c:x val="-0.00625"/>
          <c:y val="0"/>
        </c:manualLayout>
      </c:layout>
      <c:spPr>
        <a:noFill/>
        <a:ln>
          <a:noFill/>
        </a:ln>
      </c:spPr>
    </c:title>
    <c:plotArea>
      <c:layout>
        <c:manualLayout>
          <c:xMode val="edge"/>
          <c:yMode val="edge"/>
          <c:x val="0.06325"/>
          <c:y val="0.10625"/>
          <c:w val="0.7575"/>
          <c:h val="0.89375"/>
        </c:manualLayout>
      </c:layout>
      <c:lineChart>
        <c:grouping val="standard"/>
        <c:varyColors val="0"/>
        <c:ser>
          <c:idx val="0"/>
          <c:order val="0"/>
          <c:tx>
            <c:strRef>
              <c:f>データ!$E$14</c:f>
              <c:strCache>
                <c:ptCount val="1"/>
                <c:pt idx="0">
                  <c:v>悪性新生物</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333333"/>
              </a:solidFill>
              <a:ln>
                <a:solidFill>
                  <a:srgbClr val="333333"/>
                </a:solidFill>
              </a:ln>
            </c:spPr>
          </c:marker>
          <c:cat>
            <c:strRef>
              <c:f>データ!$A$15:$A$24</c:f>
              <c:strCache>
                <c:ptCount val="10"/>
                <c:pt idx="0">
                  <c:v>昭和30年</c:v>
                </c:pt>
                <c:pt idx="1">
                  <c:v>昭和40年</c:v>
                </c:pt>
                <c:pt idx="2">
                  <c:v>昭和50年</c:v>
                </c:pt>
                <c:pt idx="3">
                  <c:v>昭和60年</c:v>
                </c:pt>
                <c:pt idx="4">
                  <c:v>平成10年</c:v>
                </c:pt>
                <c:pt idx="5">
                  <c:v>平成14年</c:v>
                </c:pt>
                <c:pt idx="6">
                  <c:v>平成15年</c:v>
                </c:pt>
                <c:pt idx="7">
                  <c:v>平成16年</c:v>
                </c:pt>
                <c:pt idx="8">
                  <c:v>平成17年</c:v>
                </c:pt>
                <c:pt idx="9">
                  <c:v>平成18年</c:v>
                </c:pt>
              </c:strCache>
            </c:strRef>
          </c:cat>
          <c:val>
            <c:numRef>
              <c:f>データ!$E$15:$E$24</c:f>
              <c:numCache>
                <c:ptCount val="10"/>
                <c:pt idx="0">
                  <c:v>87.1</c:v>
                </c:pt>
                <c:pt idx="1">
                  <c:v>108.4</c:v>
                </c:pt>
                <c:pt idx="2">
                  <c:v>122.6</c:v>
                </c:pt>
                <c:pt idx="3">
                  <c:v>156.1</c:v>
                </c:pt>
                <c:pt idx="4">
                  <c:v>226.7</c:v>
                </c:pt>
                <c:pt idx="5">
                  <c:v>241.7</c:v>
                </c:pt>
                <c:pt idx="6">
                  <c:v>245.4</c:v>
                </c:pt>
                <c:pt idx="7">
                  <c:v>253.9</c:v>
                </c:pt>
                <c:pt idx="8">
                  <c:v>258.3</c:v>
                </c:pt>
                <c:pt idx="9">
                  <c:v>261</c:v>
                </c:pt>
              </c:numCache>
            </c:numRef>
          </c:val>
          <c:smooth val="0"/>
        </c:ser>
        <c:ser>
          <c:idx val="1"/>
          <c:order val="1"/>
          <c:tx>
            <c:strRef>
              <c:f>データ!$F$14</c:f>
              <c:strCache>
                <c:ptCount val="1"/>
                <c:pt idx="0">
                  <c:v>脳血管疾患</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3333"/>
              </a:solidFill>
              <a:ln>
                <a:solidFill>
                  <a:srgbClr val="333333"/>
                </a:solidFill>
              </a:ln>
            </c:spPr>
          </c:marker>
          <c:cat>
            <c:strRef>
              <c:f>データ!$A$15:$A$24</c:f>
              <c:strCache>
                <c:ptCount val="10"/>
                <c:pt idx="0">
                  <c:v>昭和30年</c:v>
                </c:pt>
                <c:pt idx="1">
                  <c:v>昭和40年</c:v>
                </c:pt>
                <c:pt idx="2">
                  <c:v>昭和50年</c:v>
                </c:pt>
                <c:pt idx="3">
                  <c:v>昭和60年</c:v>
                </c:pt>
                <c:pt idx="4">
                  <c:v>平成10年</c:v>
                </c:pt>
                <c:pt idx="5">
                  <c:v>平成14年</c:v>
                </c:pt>
                <c:pt idx="6">
                  <c:v>平成15年</c:v>
                </c:pt>
                <c:pt idx="7">
                  <c:v>平成16年</c:v>
                </c:pt>
                <c:pt idx="8">
                  <c:v>平成17年</c:v>
                </c:pt>
                <c:pt idx="9">
                  <c:v>平成18年</c:v>
                </c:pt>
              </c:strCache>
            </c:strRef>
          </c:cat>
          <c:val>
            <c:numRef>
              <c:f>データ!$F$15:$F$24</c:f>
              <c:numCache>
                <c:ptCount val="10"/>
                <c:pt idx="0">
                  <c:v>136.1</c:v>
                </c:pt>
                <c:pt idx="1">
                  <c:v>175.8</c:v>
                </c:pt>
                <c:pt idx="2">
                  <c:v>156.7</c:v>
                </c:pt>
                <c:pt idx="3">
                  <c:v>112.2</c:v>
                </c:pt>
                <c:pt idx="4">
                  <c:v>110</c:v>
                </c:pt>
                <c:pt idx="5">
                  <c:v>103.4</c:v>
                </c:pt>
                <c:pt idx="6">
                  <c:v>104.7</c:v>
                </c:pt>
                <c:pt idx="7">
                  <c:v>102.3</c:v>
                </c:pt>
                <c:pt idx="8">
                  <c:v>105.3</c:v>
                </c:pt>
                <c:pt idx="9">
                  <c:v>101.7</c:v>
                </c:pt>
              </c:numCache>
            </c:numRef>
          </c:val>
          <c:smooth val="0"/>
        </c:ser>
        <c:ser>
          <c:idx val="2"/>
          <c:order val="2"/>
          <c:tx>
            <c:strRef>
              <c:f>データ!$G$14</c:f>
              <c:strCache>
                <c:ptCount val="1"/>
                <c:pt idx="0">
                  <c:v>心疾患</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33"/>
              </a:solidFill>
              <a:ln>
                <a:solidFill>
                  <a:srgbClr val="333333"/>
                </a:solidFill>
              </a:ln>
            </c:spPr>
          </c:marker>
          <c:cat>
            <c:strRef>
              <c:f>データ!$A$15:$A$24</c:f>
              <c:strCache>
                <c:ptCount val="10"/>
                <c:pt idx="0">
                  <c:v>昭和30年</c:v>
                </c:pt>
                <c:pt idx="1">
                  <c:v>昭和40年</c:v>
                </c:pt>
                <c:pt idx="2">
                  <c:v>昭和50年</c:v>
                </c:pt>
                <c:pt idx="3">
                  <c:v>昭和60年</c:v>
                </c:pt>
                <c:pt idx="4">
                  <c:v>平成10年</c:v>
                </c:pt>
                <c:pt idx="5">
                  <c:v>平成14年</c:v>
                </c:pt>
                <c:pt idx="6">
                  <c:v>平成15年</c:v>
                </c:pt>
                <c:pt idx="7">
                  <c:v>平成16年</c:v>
                </c:pt>
                <c:pt idx="8">
                  <c:v>平成17年</c:v>
                </c:pt>
                <c:pt idx="9">
                  <c:v>平成18年</c:v>
                </c:pt>
              </c:strCache>
            </c:strRef>
          </c:cat>
          <c:val>
            <c:numRef>
              <c:f>データ!$G$15:$G$24</c:f>
              <c:numCache>
                <c:ptCount val="10"/>
                <c:pt idx="0">
                  <c:v>60.9</c:v>
                </c:pt>
                <c:pt idx="1">
                  <c:v>77</c:v>
                </c:pt>
                <c:pt idx="2">
                  <c:v>83.2</c:v>
                </c:pt>
                <c:pt idx="3">
                  <c:v>117.3</c:v>
                </c:pt>
                <c:pt idx="4">
                  <c:v>114.3</c:v>
                </c:pt>
                <c:pt idx="5">
                  <c:v>121</c:v>
                </c:pt>
                <c:pt idx="6">
                  <c:v>126.5</c:v>
                </c:pt>
                <c:pt idx="7">
                  <c:v>126.5</c:v>
                </c:pt>
                <c:pt idx="8">
                  <c:v>137.2</c:v>
                </c:pt>
                <c:pt idx="9">
                  <c:v>137.2</c:v>
                </c:pt>
              </c:numCache>
            </c:numRef>
          </c:val>
          <c:smooth val="0"/>
        </c:ser>
        <c:marker val="1"/>
        <c:axId val="12027540"/>
        <c:axId val="41138997"/>
      </c:lineChart>
      <c:catAx>
        <c:axId val="12027540"/>
        <c:scaling>
          <c:orientation val="minMax"/>
        </c:scaling>
        <c:axPos val="b"/>
        <c:delete val="0"/>
        <c:numFmt formatCode="General" sourceLinked="1"/>
        <c:majorTickMark val="in"/>
        <c:minorTickMark val="none"/>
        <c:tickLblPos val="nextTo"/>
        <c:txPr>
          <a:bodyPr/>
          <a:lstStyle/>
          <a:p>
            <a:pPr>
              <a:defRPr lang="en-US" cap="none" sz="1200" b="0" i="0" u="none" baseline="0">
                <a:latin typeface="ＭＳ Ｐゴシック"/>
                <a:ea typeface="ＭＳ Ｐゴシック"/>
                <a:cs typeface="ＭＳ Ｐゴシック"/>
              </a:defRPr>
            </a:pPr>
          </a:p>
        </c:txPr>
        <c:crossAx val="41138997"/>
        <c:crosses val="autoZero"/>
        <c:auto val="1"/>
        <c:lblOffset val="100"/>
        <c:noMultiLvlLbl val="0"/>
      </c:catAx>
      <c:valAx>
        <c:axId val="41138997"/>
        <c:scaling>
          <c:orientation val="minMax"/>
        </c:scaling>
        <c:axPos val="l"/>
        <c:title>
          <c:tx>
            <c:rich>
              <a:bodyPr vert="horz" rot="0" anchor="ctr"/>
              <a:lstStyle/>
              <a:p>
                <a:pPr algn="ctr">
                  <a:defRPr/>
                </a:pPr>
                <a:r>
                  <a:rPr lang="en-US" cap="none" sz="1200" b="0" i="0" u="none" baseline="0">
                    <a:latin typeface="ＭＳ Ｐゴシック"/>
                    <a:ea typeface="ＭＳ Ｐゴシック"/>
                    <a:cs typeface="ＭＳ Ｐゴシック"/>
                  </a:rPr>
                  <a:t>(人口10万対）</a:t>
                </a:r>
              </a:p>
            </c:rich>
          </c:tx>
          <c:layout>
            <c:manualLayout>
              <c:xMode val="factor"/>
              <c:yMode val="factor"/>
              <c:x val="0.039"/>
              <c:y val="0.1545"/>
            </c:manualLayout>
          </c:layout>
          <c:overlay val="0"/>
          <c:spPr>
            <a:noFill/>
            <a:ln>
              <a:noFill/>
            </a:ln>
          </c:spPr>
        </c:title>
        <c:majorGridlines/>
        <c:delete val="0"/>
        <c:numFmt formatCode="General" sourceLinked="1"/>
        <c:majorTickMark val="in"/>
        <c:minorTickMark val="none"/>
        <c:tickLblPos val="nextTo"/>
        <c:txPr>
          <a:bodyPr/>
          <a:lstStyle/>
          <a:p>
            <a:pPr>
              <a:defRPr lang="en-US" cap="none" sz="1200" b="0" i="0" u="none" baseline="0">
                <a:latin typeface="ＭＳ Ｐゴシック"/>
                <a:ea typeface="ＭＳ Ｐゴシック"/>
                <a:cs typeface="ＭＳ Ｐゴシック"/>
              </a:defRPr>
            </a:pPr>
          </a:p>
        </c:txPr>
        <c:crossAx val="12027540"/>
        <c:crossesAt val="1"/>
        <c:crossBetween val="between"/>
        <c:dispUnits/>
      </c:valAx>
      <c:spPr>
        <a:noFill/>
        <a:ln w="12700">
          <a:solidFill>
            <a:srgbClr val="808080"/>
          </a:solidFill>
        </a:ln>
      </c:spPr>
    </c:plotArea>
    <c:legend>
      <c:legendPos val="r"/>
      <c:layout>
        <c:manualLayout>
          <c:xMode val="edge"/>
          <c:yMode val="edge"/>
          <c:x val="0.8305"/>
          <c:y val="0.03"/>
          <c:w val="0.16675"/>
          <c:h val="0.19325"/>
        </c:manualLayout>
      </c:layout>
      <c:overlay val="0"/>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6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1455"/>
          <c:w val="0.9335"/>
          <c:h val="0.82875"/>
        </c:manualLayout>
      </c:layout>
      <c:barChart>
        <c:barDir val="col"/>
        <c:grouping val="percentStacked"/>
        <c:varyColors val="0"/>
        <c:ser>
          <c:idx val="0"/>
          <c:order val="0"/>
          <c:tx>
            <c:strRef>
              <c:f>データ!$B$143</c:f>
              <c:strCache>
                <c:ptCount val="1"/>
                <c:pt idx="0">
                  <c:v>慢性リウマチ性</c:v>
                </c:pt>
              </c:strCache>
            </c:strRef>
          </c:tx>
          <c:spPr>
            <a:pattFill prst="dk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データ!$A$144:$A$151</c:f>
              <c:strCache>
                <c:ptCount val="8"/>
                <c:pt idx="0">
                  <c:v>昭和50年</c:v>
                </c:pt>
                <c:pt idx="1">
                  <c:v>昭和60年</c:v>
                </c:pt>
                <c:pt idx="2">
                  <c:v>平成10年</c:v>
                </c:pt>
                <c:pt idx="3">
                  <c:v>平成14年</c:v>
                </c:pt>
                <c:pt idx="4">
                  <c:v>平成15年</c:v>
                </c:pt>
                <c:pt idx="5">
                  <c:v>平成16年</c:v>
                </c:pt>
                <c:pt idx="6">
                  <c:v>平成17年</c:v>
                </c:pt>
                <c:pt idx="7">
                  <c:v>平成18年</c:v>
                </c:pt>
              </c:strCache>
            </c:strRef>
          </c:cat>
          <c:val>
            <c:numRef>
              <c:f>データ!$B$144:$B$151</c:f>
              <c:numCache>
                <c:ptCount val="8"/>
                <c:pt idx="0">
                  <c:v>4.415454089312594</c:v>
                </c:pt>
                <c:pt idx="1">
                  <c:v>1.1776931070315206</c:v>
                </c:pt>
                <c:pt idx="2">
                  <c:v>1.873536299765808</c:v>
                </c:pt>
                <c:pt idx="3">
                  <c:v>1.7177914110429449</c:v>
                </c:pt>
                <c:pt idx="4">
                  <c:v>1.2470997679814384</c:v>
                </c:pt>
                <c:pt idx="5">
                  <c:v>1.443418013856813</c:v>
                </c:pt>
                <c:pt idx="6">
                  <c:v>1.377848436671966</c:v>
                </c:pt>
                <c:pt idx="7">
                  <c:v>1.7028288931612197</c:v>
                </c:pt>
              </c:numCache>
            </c:numRef>
          </c:val>
        </c:ser>
        <c:ser>
          <c:idx val="1"/>
          <c:order val="1"/>
          <c:tx>
            <c:strRef>
              <c:f>データ!$C$143</c:f>
              <c:strCache>
                <c:ptCount val="1"/>
                <c:pt idx="0">
                  <c:v>虚血性心疾患</c:v>
                </c:pt>
              </c:strCache>
            </c:strRef>
          </c:tx>
          <c:spPr>
            <a:pattFill prst="pct7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データ!$A$144:$A$151</c:f>
              <c:strCache>
                <c:ptCount val="8"/>
                <c:pt idx="0">
                  <c:v>昭和50年</c:v>
                </c:pt>
                <c:pt idx="1">
                  <c:v>昭和60年</c:v>
                </c:pt>
                <c:pt idx="2">
                  <c:v>平成10年</c:v>
                </c:pt>
                <c:pt idx="3">
                  <c:v>平成14年</c:v>
                </c:pt>
                <c:pt idx="4">
                  <c:v>平成15年</c:v>
                </c:pt>
                <c:pt idx="5">
                  <c:v>平成16年</c:v>
                </c:pt>
                <c:pt idx="6">
                  <c:v>平成17年</c:v>
                </c:pt>
                <c:pt idx="7">
                  <c:v>平成18年</c:v>
                </c:pt>
              </c:strCache>
            </c:strRef>
          </c:cat>
          <c:val>
            <c:numRef>
              <c:f>データ!$C$144:$C$151</c:f>
              <c:numCache>
                <c:ptCount val="8"/>
                <c:pt idx="0">
                  <c:v>54.99247365780231</c:v>
                </c:pt>
                <c:pt idx="1">
                  <c:v>33.59889158295809</c:v>
                </c:pt>
                <c:pt idx="2">
                  <c:v>47.273335563733696</c:v>
                </c:pt>
                <c:pt idx="3">
                  <c:v>41.90184049079755</c:v>
                </c:pt>
                <c:pt idx="4">
                  <c:v>43.01044083526682</c:v>
                </c:pt>
                <c:pt idx="5">
                  <c:v>40.7621247113164</c:v>
                </c:pt>
                <c:pt idx="6">
                  <c:v>37.99682034976153</c:v>
                </c:pt>
                <c:pt idx="7">
                  <c:v>37.160120845921455</c:v>
                </c:pt>
              </c:numCache>
            </c:numRef>
          </c:val>
        </c:ser>
        <c:ser>
          <c:idx val="2"/>
          <c:order val="2"/>
          <c:tx>
            <c:strRef>
              <c:f>データ!$D$143</c:f>
              <c:strCache>
                <c:ptCount val="1"/>
                <c:pt idx="0">
                  <c:v>その他</c:v>
                </c:pt>
              </c:strCache>
            </c:strRef>
          </c:tx>
          <c:spPr>
            <a:pattFill prst="pct2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データ!$A$144:$A$151</c:f>
              <c:strCache>
                <c:ptCount val="8"/>
                <c:pt idx="0">
                  <c:v>昭和50年</c:v>
                </c:pt>
                <c:pt idx="1">
                  <c:v>昭和60年</c:v>
                </c:pt>
                <c:pt idx="2">
                  <c:v>平成10年</c:v>
                </c:pt>
                <c:pt idx="3">
                  <c:v>平成14年</c:v>
                </c:pt>
                <c:pt idx="4">
                  <c:v>平成15年</c:v>
                </c:pt>
                <c:pt idx="5">
                  <c:v>平成16年</c:v>
                </c:pt>
                <c:pt idx="6">
                  <c:v>平成17年</c:v>
                </c:pt>
                <c:pt idx="7">
                  <c:v>平成18年</c:v>
                </c:pt>
              </c:strCache>
            </c:strRef>
          </c:cat>
          <c:val>
            <c:numRef>
              <c:f>データ!$D$144:$D$151</c:f>
              <c:numCache>
                <c:ptCount val="8"/>
                <c:pt idx="0">
                  <c:v>40.592072252885096</c:v>
                </c:pt>
                <c:pt idx="1">
                  <c:v>65.2234153100104</c:v>
                </c:pt>
                <c:pt idx="2">
                  <c:v>50.8531281365005</c:v>
                </c:pt>
                <c:pt idx="3">
                  <c:v>56.38036809815951</c:v>
                </c:pt>
                <c:pt idx="4">
                  <c:v>55.74245939675174</c:v>
                </c:pt>
                <c:pt idx="5">
                  <c:v>57.7944572748268</c:v>
                </c:pt>
                <c:pt idx="6">
                  <c:v>60.625331213566504</c:v>
                </c:pt>
                <c:pt idx="7">
                  <c:v>61.13705026091733</c:v>
                </c:pt>
              </c:numCache>
            </c:numRef>
          </c:val>
        </c:ser>
        <c:overlap val="100"/>
        <c:serLines>
          <c:spPr>
            <a:ln w="3175">
              <a:solidFill/>
            </a:ln>
          </c:spPr>
        </c:serLines>
        <c:axId val="34706654"/>
        <c:axId val="43924431"/>
      </c:barChart>
      <c:catAx>
        <c:axId val="34706654"/>
        <c:scaling>
          <c:orientation val="minMax"/>
        </c:scaling>
        <c:axPos val="b"/>
        <c:delete val="0"/>
        <c:numFmt formatCode="General" sourceLinked="1"/>
        <c:majorTickMark val="in"/>
        <c:minorTickMark val="none"/>
        <c:tickLblPos val="nextTo"/>
        <c:crossAx val="43924431"/>
        <c:crosses val="autoZero"/>
        <c:auto val="1"/>
        <c:lblOffset val="100"/>
        <c:noMultiLvlLbl val="0"/>
      </c:catAx>
      <c:valAx>
        <c:axId val="43924431"/>
        <c:scaling>
          <c:orientation val="minMax"/>
        </c:scaling>
        <c:axPos val="l"/>
        <c:majorGridlines/>
        <c:delete val="0"/>
        <c:numFmt formatCode="General" sourceLinked="1"/>
        <c:majorTickMark val="in"/>
        <c:minorTickMark val="none"/>
        <c:tickLblPos val="nextTo"/>
        <c:crossAx val="34706654"/>
        <c:crossesAt val="1"/>
        <c:crossBetween val="between"/>
        <c:dispUnits/>
        <c:majorUnit val="0.2"/>
      </c:valAx>
      <c:spPr>
        <a:solidFill>
          <a:srgbClr val="FFFFFF"/>
        </a:solidFill>
        <a:ln w="12700">
          <a:solidFill>
            <a:srgbClr val="808080"/>
          </a:solidFill>
        </a:ln>
      </c:spPr>
    </c:plotArea>
    <c:legend>
      <c:legendPos val="t"/>
      <c:layout>
        <c:manualLayout>
          <c:xMode val="edge"/>
          <c:yMode val="edge"/>
          <c:x val="0.4835"/>
          <c:y val="0"/>
          <c:w val="0.482"/>
          <c:h val="0.10025"/>
        </c:manualLayout>
      </c:layout>
      <c:overlay val="0"/>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55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1455"/>
          <c:w val="0.9335"/>
          <c:h val="0.82875"/>
        </c:manualLayout>
      </c:layout>
      <c:barChart>
        <c:barDir val="col"/>
        <c:grouping val="percentStacked"/>
        <c:varyColors val="0"/>
        <c:ser>
          <c:idx val="0"/>
          <c:order val="0"/>
          <c:tx>
            <c:strRef>
              <c:f>データ!$B$120</c:f>
              <c:strCache>
                <c:ptCount val="1"/>
                <c:pt idx="0">
                  <c:v>脳内出血</c:v>
                </c:pt>
              </c:strCache>
            </c:strRef>
          </c:tx>
          <c:spPr>
            <a:pattFill prst="dk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データ!$A$121:$A$128</c:f>
              <c:strCache>
                <c:ptCount val="8"/>
                <c:pt idx="0">
                  <c:v>昭和50年</c:v>
                </c:pt>
                <c:pt idx="1">
                  <c:v>昭和60年</c:v>
                </c:pt>
                <c:pt idx="2">
                  <c:v>平成10年</c:v>
                </c:pt>
                <c:pt idx="3">
                  <c:v>平成14年</c:v>
                </c:pt>
                <c:pt idx="4">
                  <c:v>平成15年</c:v>
                </c:pt>
                <c:pt idx="5">
                  <c:v>平成16年</c:v>
                </c:pt>
                <c:pt idx="6">
                  <c:v>平成17年</c:v>
                </c:pt>
                <c:pt idx="7">
                  <c:v>平成18年</c:v>
                </c:pt>
              </c:strCache>
            </c:strRef>
          </c:cat>
          <c:val>
            <c:numRef>
              <c:f>データ!$B$121:$B$128</c:f>
              <c:numCache>
                <c:ptCount val="8"/>
                <c:pt idx="0">
                  <c:v>34.93885230479774</c:v>
                </c:pt>
                <c:pt idx="1">
                  <c:v>24.469777306468718</c:v>
                </c:pt>
                <c:pt idx="2">
                  <c:v>20.48030221262817</c:v>
                </c:pt>
                <c:pt idx="3">
                  <c:v>21.790633608815426</c:v>
                </c:pt>
                <c:pt idx="4">
                  <c:v>20.58414464534075</c:v>
                </c:pt>
                <c:pt idx="5">
                  <c:v>21.29234272701395</c:v>
                </c:pt>
                <c:pt idx="6">
                  <c:v>22.37442922374429</c:v>
                </c:pt>
                <c:pt idx="7">
                  <c:v>24.02898550724638</c:v>
                </c:pt>
              </c:numCache>
            </c:numRef>
          </c:val>
        </c:ser>
        <c:ser>
          <c:idx val="1"/>
          <c:order val="1"/>
          <c:tx>
            <c:strRef>
              <c:f>データ!$C$120</c:f>
              <c:strCache>
                <c:ptCount val="1"/>
                <c:pt idx="0">
                  <c:v>クモ膜下出血</c:v>
                </c:pt>
              </c:strCache>
            </c:strRef>
          </c:tx>
          <c:spPr>
            <a:pattFill prst="pct7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データ!$A$121:$A$128</c:f>
              <c:strCache>
                <c:ptCount val="8"/>
                <c:pt idx="0">
                  <c:v>昭和50年</c:v>
                </c:pt>
                <c:pt idx="1">
                  <c:v>昭和60年</c:v>
                </c:pt>
                <c:pt idx="2">
                  <c:v>平成10年</c:v>
                </c:pt>
                <c:pt idx="3">
                  <c:v>平成14年</c:v>
                </c:pt>
                <c:pt idx="4">
                  <c:v>平成15年</c:v>
                </c:pt>
                <c:pt idx="5">
                  <c:v>平成16年</c:v>
                </c:pt>
                <c:pt idx="6">
                  <c:v>平成17年</c:v>
                </c:pt>
                <c:pt idx="7">
                  <c:v>平成18年</c:v>
                </c:pt>
              </c:strCache>
            </c:strRef>
          </c:cat>
          <c:val>
            <c:numRef>
              <c:f>データ!$C$121:$C$128</c:f>
              <c:numCache>
                <c:ptCount val="8"/>
                <c:pt idx="2">
                  <c:v>8.364813815434431</c:v>
                </c:pt>
                <c:pt idx="3">
                  <c:v>10.578512396694215</c:v>
                </c:pt>
                <c:pt idx="4">
                  <c:v>8.42837273991655</c:v>
                </c:pt>
                <c:pt idx="5">
                  <c:v>9.706803302021065</c:v>
                </c:pt>
                <c:pt idx="6">
                  <c:v>8.818493150684931</c:v>
                </c:pt>
                <c:pt idx="7">
                  <c:v>8.869565217391303</c:v>
                </c:pt>
              </c:numCache>
            </c:numRef>
          </c:val>
        </c:ser>
        <c:ser>
          <c:idx val="2"/>
          <c:order val="2"/>
          <c:tx>
            <c:strRef>
              <c:f>データ!$D$120</c:f>
              <c:strCache>
                <c:ptCount val="1"/>
                <c:pt idx="0">
                  <c:v>脳梗塞</c:v>
                </c:pt>
              </c:strCache>
            </c:strRef>
          </c:tx>
          <c:spPr>
            <a:pattFill prst="pct2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データ!$A$121:$A$128</c:f>
              <c:strCache>
                <c:ptCount val="8"/>
                <c:pt idx="0">
                  <c:v>昭和50年</c:v>
                </c:pt>
                <c:pt idx="1">
                  <c:v>昭和60年</c:v>
                </c:pt>
                <c:pt idx="2">
                  <c:v>平成10年</c:v>
                </c:pt>
                <c:pt idx="3">
                  <c:v>平成14年</c:v>
                </c:pt>
                <c:pt idx="4">
                  <c:v>平成15年</c:v>
                </c:pt>
                <c:pt idx="5">
                  <c:v>平成16年</c:v>
                </c:pt>
                <c:pt idx="6">
                  <c:v>平成17年</c:v>
                </c:pt>
                <c:pt idx="7">
                  <c:v>平成18年</c:v>
                </c:pt>
              </c:strCache>
            </c:strRef>
          </c:cat>
          <c:val>
            <c:numRef>
              <c:f>データ!$D$121:$D$128</c:f>
              <c:numCache>
                <c:ptCount val="8"/>
                <c:pt idx="0">
                  <c:v>43.1796801505174</c:v>
                </c:pt>
                <c:pt idx="1">
                  <c:v>54.90455991516436</c:v>
                </c:pt>
                <c:pt idx="2">
                  <c:v>67.88990825688074</c:v>
                </c:pt>
                <c:pt idx="3">
                  <c:v>65.34435261707989</c:v>
                </c:pt>
                <c:pt idx="4">
                  <c:v>69.04033379694019</c:v>
                </c:pt>
                <c:pt idx="5">
                  <c:v>67.49217193282095</c:v>
                </c:pt>
                <c:pt idx="6">
                  <c:v>67.69406392694064</c:v>
                </c:pt>
                <c:pt idx="7">
                  <c:v>65.56521739130434</c:v>
                </c:pt>
              </c:numCache>
            </c:numRef>
          </c:val>
        </c:ser>
        <c:ser>
          <c:idx val="3"/>
          <c:order val="3"/>
          <c:tx>
            <c:strRef>
              <c:f>データ!$E$120</c:f>
              <c:strCache>
                <c:ptCount val="1"/>
                <c:pt idx="0">
                  <c:v>その他</c:v>
                </c:pt>
              </c:strCache>
            </c:strRef>
          </c:tx>
          <c:spPr>
            <a:pattFill prst="wd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データ!$A$121:$A$128</c:f>
              <c:strCache>
                <c:ptCount val="8"/>
                <c:pt idx="0">
                  <c:v>昭和50年</c:v>
                </c:pt>
                <c:pt idx="1">
                  <c:v>昭和60年</c:v>
                </c:pt>
                <c:pt idx="2">
                  <c:v>平成10年</c:v>
                </c:pt>
                <c:pt idx="3">
                  <c:v>平成14年</c:v>
                </c:pt>
                <c:pt idx="4">
                  <c:v>平成15年</c:v>
                </c:pt>
                <c:pt idx="5">
                  <c:v>平成16年</c:v>
                </c:pt>
                <c:pt idx="6">
                  <c:v>平成17年</c:v>
                </c:pt>
                <c:pt idx="7">
                  <c:v>平成18年</c:v>
                </c:pt>
              </c:strCache>
            </c:strRef>
          </c:cat>
          <c:val>
            <c:numRef>
              <c:f>データ!$E$121:$E$128</c:f>
              <c:numCache>
                <c:ptCount val="8"/>
                <c:pt idx="0">
                  <c:v>21.881467544684856</c:v>
                </c:pt>
                <c:pt idx="1">
                  <c:v>20.625662778366912</c:v>
                </c:pt>
                <c:pt idx="2">
                  <c:v>3.264975715056665</c:v>
                </c:pt>
                <c:pt idx="3">
                  <c:v>2.286501377410468</c:v>
                </c:pt>
                <c:pt idx="4">
                  <c:v>1.9471488178025034</c:v>
                </c:pt>
                <c:pt idx="5">
                  <c:v>1.5086820381440365</c:v>
                </c:pt>
                <c:pt idx="6">
                  <c:v>1.1130136986301369</c:v>
                </c:pt>
                <c:pt idx="7">
                  <c:v>1.536231884057971</c:v>
                </c:pt>
              </c:numCache>
            </c:numRef>
          </c:val>
        </c:ser>
        <c:overlap val="100"/>
        <c:serLines>
          <c:spPr>
            <a:ln w="3175">
              <a:solidFill/>
            </a:ln>
          </c:spPr>
        </c:serLines>
        <c:axId val="59775560"/>
        <c:axId val="1109129"/>
      </c:barChart>
      <c:catAx>
        <c:axId val="59775560"/>
        <c:scaling>
          <c:orientation val="minMax"/>
        </c:scaling>
        <c:axPos val="b"/>
        <c:delete val="0"/>
        <c:numFmt formatCode="General" sourceLinked="1"/>
        <c:majorTickMark val="in"/>
        <c:minorTickMark val="none"/>
        <c:tickLblPos val="nextTo"/>
        <c:crossAx val="1109129"/>
        <c:crosses val="autoZero"/>
        <c:auto val="1"/>
        <c:lblOffset val="100"/>
        <c:noMultiLvlLbl val="0"/>
      </c:catAx>
      <c:valAx>
        <c:axId val="1109129"/>
        <c:scaling>
          <c:orientation val="minMax"/>
        </c:scaling>
        <c:axPos val="l"/>
        <c:majorGridlines/>
        <c:delete val="0"/>
        <c:numFmt formatCode="General" sourceLinked="1"/>
        <c:majorTickMark val="in"/>
        <c:minorTickMark val="none"/>
        <c:tickLblPos val="nextTo"/>
        <c:crossAx val="59775560"/>
        <c:crossesAt val="1"/>
        <c:crossBetween val="between"/>
        <c:dispUnits/>
        <c:majorUnit val="0.2"/>
      </c:valAx>
      <c:spPr>
        <a:solidFill>
          <a:srgbClr val="FFFFFF"/>
        </a:solidFill>
        <a:ln w="12700">
          <a:solidFill>
            <a:srgbClr val="808080"/>
          </a:solidFill>
        </a:ln>
      </c:spPr>
    </c:plotArea>
    <c:legend>
      <c:legendPos val="t"/>
      <c:layout>
        <c:manualLayout>
          <c:xMode val="edge"/>
          <c:yMode val="edge"/>
          <c:x val="0.482"/>
          <c:y val="0"/>
          <c:w val="0.482"/>
          <c:h val="0.10025"/>
        </c:manualLayout>
      </c:layout>
      <c:overlay val="0"/>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55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ＭＳ Ｐゴシック"/>
                <a:ea typeface="ＭＳ Ｐゴシック"/>
                <a:cs typeface="ＭＳ Ｐゴシック"/>
              </a:rPr>
              <a:t>男性</a:t>
            </a:r>
          </a:p>
        </c:rich>
      </c:tx>
      <c:layout>
        <c:manualLayout>
          <c:xMode val="factor"/>
          <c:yMode val="factor"/>
          <c:x val="-0.3265"/>
          <c:y val="0.011"/>
        </c:manualLayout>
      </c:layout>
      <c:spPr>
        <a:noFill/>
        <a:ln>
          <a:noFill/>
        </a:ln>
      </c:spPr>
    </c:title>
    <c:plotArea>
      <c:layout>
        <c:manualLayout>
          <c:xMode val="edge"/>
          <c:yMode val="edge"/>
          <c:x val="0"/>
          <c:y val="0.11675"/>
          <c:w val="0.76925"/>
          <c:h val="0.861"/>
        </c:manualLayout>
      </c:layout>
      <c:barChart>
        <c:barDir val="bar"/>
        <c:grouping val="percentStacked"/>
        <c:varyColors val="0"/>
        <c:ser>
          <c:idx val="0"/>
          <c:order val="0"/>
          <c:tx>
            <c:strRef>
              <c:f>データ!$B$75</c:f>
              <c:strCache>
                <c:ptCount val="1"/>
                <c:pt idx="0">
                  <c:v>食道(02102)</c:v>
                </c:pt>
              </c:strCache>
            </c:strRef>
          </c:tx>
          <c:spPr>
            <a:pattFill prst="pct90">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numFmt formatCode="General" sourceLinked="1"/>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データ!$A$76:$A$83</c:f>
              <c:strCache>
                <c:ptCount val="8"/>
                <c:pt idx="0">
                  <c:v>20～29歳</c:v>
                </c:pt>
                <c:pt idx="1">
                  <c:v>30～39歳</c:v>
                </c:pt>
                <c:pt idx="2">
                  <c:v>40～49歳</c:v>
                </c:pt>
                <c:pt idx="3">
                  <c:v>50～59歳</c:v>
                </c:pt>
                <c:pt idx="4">
                  <c:v>60～69歳</c:v>
                </c:pt>
                <c:pt idx="5">
                  <c:v>70～79歳</c:v>
                </c:pt>
                <c:pt idx="6">
                  <c:v>80歳以上</c:v>
                </c:pt>
                <c:pt idx="7">
                  <c:v>20歳以上計</c:v>
                </c:pt>
              </c:strCache>
            </c:strRef>
          </c:cat>
          <c:val>
            <c:numRef>
              <c:f>データ!$B$76:$B$83</c:f>
              <c:numCache>
                <c:ptCount val="8"/>
                <c:pt idx="0">
                  <c:v>0</c:v>
                </c:pt>
                <c:pt idx="1">
                  <c:v>0</c:v>
                </c:pt>
                <c:pt idx="2">
                  <c:v>1.0752688172043012</c:v>
                </c:pt>
                <c:pt idx="3">
                  <c:v>8.663366336633663</c:v>
                </c:pt>
                <c:pt idx="4">
                  <c:v>7.857142857142857</c:v>
                </c:pt>
                <c:pt idx="5">
                  <c:v>6.206459784673844</c:v>
                </c:pt>
                <c:pt idx="6">
                  <c:v>3.6075036075036073</c:v>
                </c:pt>
                <c:pt idx="7">
                  <c:v>5.769674590353104</c:v>
                </c:pt>
              </c:numCache>
            </c:numRef>
          </c:val>
        </c:ser>
        <c:ser>
          <c:idx val="1"/>
          <c:order val="1"/>
          <c:tx>
            <c:strRef>
              <c:f>データ!$C$75</c:f>
              <c:strCache>
                <c:ptCount val="1"/>
                <c:pt idx="0">
                  <c:v>胃(02103)</c:v>
                </c:pt>
              </c:strCache>
            </c:strRef>
          </c:tx>
          <c:spPr>
            <a:pattFill prst="ltUpDiag">
              <a:fgClr>
                <a:srgbClr val="9933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データ!$A$76:$A$83</c:f>
              <c:strCache>
                <c:ptCount val="8"/>
                <c:pt idx="0">
                  <c:v>20～29歳</c:v>
                </c:pt>
                <c:pt idx="1">
                  <c:v>30～39歳</c:v>
                </c:pt>
                <c:pt idx="2">
                  <c:v>40～49歳</c:v>
                </c:pt>
                <c:pt idx="3">
                  <c:v>50～59歳</c:v>
                </c:pt>
                <c:pt idx="4">
                  <c:v>60～69歳</c:v>
                </c:pt>
                <c:pt idx="5">
                  <c:v>70～79歳</c:v>
                </c:pt>
                <c:pt idx="6">
                  <c:v>80歳以上</c:v>
                </c:pt>
                <c:pt idx="7">
                  <c:v>20歳以上計</c:v>
                </c:pt>
              </c:strCache>
            </c:strRef>
          </c:cat>
          <c:val>
            <c:numRef>
              <c:f>データ!$C$76:$C$83</c:f>
              <c:numCache>
                <c:ptCount val="8"/>
                <c:pt idx="0">
                  <c:v>12.5</c:v>
                </c:pt>
                <c:pt idx="1">
                  <c:v>13.043478260869565</c:v>
                </c:pt>
                <c:pt idx="2">
                  <c:v>25.806451612903224</c:v>
                </c:pt>
                <c:pt idx="3">
                  <c:v>21.534653465346533</c:v>
                </c:pt>
                <c:pt idx="4">
                  <c:v>19.166666666666668</c:v>
                </c:pt>
                <c:pt idx="5">
                  <c:v>17.79607346421786</c:v>
                </c:pt>
                <c:pt idx="6">
                  <c:v>17.82106782106782</c:v>
                </c:pt>
                <c:pt idx="7">
                  <c:v>18.555273482575583</c:v>
                </c:pt>
              </c:numCache>
            </c:numRef>
          </c:val>
        </c:ser>
        <c:ser>
          <c:idx val="2"/>
          <c:order val="2"/>
          <c:tx>
            <c:strRef>
              <c:f>データ!$D$75</c:f>
              <c:strCache>
                <c:ptCount val="1"/>
                <c:pt idx="0">
                  <c:v>肝及び肝内胆管(02106)</c:v>
                </c:pt>
              </c:strCache>
            </c:strRef>
          </c:tx>
          <c:spPr>
            <a:pattFill prst="pct90">
              <a:fgClr>
                <a:srgbClr val="3366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2"/>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データ!$A$76:$A$83</c:f>
              <c:strCache>
                <c:ptCount val="8"/>
                <c:pt idx="0">
                  <c:v>20～29歳</c:v>
                </c:pt>
                <c:pt idx="1">
                  <c:v>30～39歳</c:v>
                </c:pt>
                <c:pt idx="2">
                  <c:v>40～49歳</c:v>
                </c:pt>
                <c:pt idx="3">
                  <c:v>50～59歳</c:v>
                </c:pt>
                <c:pt idx="4">
                  <c:v>60～69歳</c:v>
                </c:pt>
                <c:pt idx="5">
                  <c:v>70～79歳</c:v>
                </c:pt>
                <c:pt idx="6">
                  <c:v>80歳以上</c:v>
                </c:pt>
                <c:pt idx="7">
                  <c:v>20歳以上計</c:v>
                </c:pt>
              </c:strCache>
            </c:strRef>
          </c:cat>
          <c:val>
            <c:numRef>
              <c:f>データ!$D$76:$D$83</c:f>
              <c:numCache>
                <c:ptCount val="8"/>
                <c:pt idx="0">
                  <c:v>12.5</c:v>
                </c:pt>
                <c:pt idx="1">
                  <c:v>4.3478260869565215</c:v>
                </c:pt>
                <c:pt idx="2">
                  <c:v>4.301075268817205</c:v>
                </c:pt>
                <c:pt idx="3">
                  <c:v>7.1782178217821775</c:v>
                </c:pt>
                <c:pt idx="4">
                  <c:v>7.738095238095238</c:v>
                </c:pt>
                <c:pt idx="5">
                  <c:v>6.649778340721976</c:v>
                </c:pt>
                <c:pt idx="6">
                  <c:v>5.1226551226551225</c:v>
                </c:pt>
                <c:pt idx="7">
                  <c:v>6.3697207477498266</c:v>
                </c:pt>
              </c:numCache>
            </c:numRef>
          </c:val>
        </c:ser>
        <c:ser>
          <c:idx val="3"/>
          <c:order val="3"/>
          <c:tx>
            <c:strRef>
              <c:f>データ!$E$75</c:f>
              <c:strCache>
                <c:ptCount val="1"/>
                <c:pt idx="0">
                  <c:v>気管、気管支及び肺(02110)</c:v>
                </c:pt>
              </c:strCache>
            </c:strRef>
          </c:tx>
          <c:spPr>
            <a:pattFill prst="dkUp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numFmt formatCode="General" sourceLinked="1"/>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データ!$A$76:$A$83</c:f>
              <c:strCache>
                <c:ptCount val="8"/>
                <c:pt idx="0">
                  <c:v>20～29歳</c:v>
                </c:pt>
                <c:pt idx="1">
                  <c:v>30～39歳</c:v>
                </c:pt>
                <c:pt idx="2">
                  <c:v>40～49歳</c:v>
                </c:pt>
                <c:pt idx="3">
                  <c:v>50～59歳</c:v>
                </c:pt>
                <c:pt idx="4">
                  <c:v>60～69歳</c:v>
                </c:pt>
                <c:pt idx="5">
                  <c:v>70～79歳</c:v>
                </c:pt>
                <c:pt idx="6">
                  <c:v>80歳以上</c:v>
                </c:pt>
                <c:pt idx="7">
                  <c:v>20歳以上計</c:v>
                </c:pt>
              </c:strCache>
            </c:strRef>
          </c:cat>
          <c:val>
            <c:numRef>
              <c:f>データ!$E$76:$E$83</c:f>
              <c:numCache>
                <c:ptCount val="8"/>
                <c:pt idx="0">
                  <c:v>0</c:v>
                </c:pt>
                <c:pt idx="1">
                  <c:v>8.695652173913043</c:v>
                </c:pt>
                <c:pt idx="2">
                  <c:v>17.20430107526882</c:v>
                </c:pt>
                <c:pt idx="3">
                  <c:v>18.564356435643564</c:v>
                </c:pt>
                <c:pt idx="4">
                  <c:v>20.11904761904762</c:v>
                </c:pt>
                <c:pt idx="5">
                  <c:v>25.39582013932869</c:v>
                </c:pt>
                <c:pt idx="6">
                  <c:v>25.541125541125542</c:v>
                </c:pt>
                <c:pt idx="7">
                  <c:v>23.47103623355643</c:v>
                </c:pt>
              </c:numCache>
            </c:numRef>
          </c:val>
        </c:ser>
        <c:ser>
          <c:idx val="4"/>
          <c:order val="4"/>
          <c:tx>
            <c:strRef>
              <c:f>データ!$F$75</c:f>
              <c:strCache>
                <c:ptCount val="1"/>
                <c:pt idx="0">
                  <c:v>大腸(02104、02105)</c:v>
                </c:pt>
              </c:strCache>
            </c:strRef>
          </c:tx>
          <c:spPr>
            <a:pattFill prst="pct90">
              <a:fgClr>
                <a:srgbClr val="9933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7"/>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データ!$A$76:$A$83</c:f>
              <c:strCache>
                <c:ptCount val="8"/>
                <c:pt idx="0">
                  <c:v>20～29歳</c:v>
                </c:pt>
                <c:pt idx="1">
                  <c:v>30～39歳</c:v>
                </c:pt>
                <c:pt idx="2">
                  <c:v>40～49歳</c:v>
                </c:pt>
                <c:pt idx="3">
                  <c:v>50～59歳</c:v>
                </c:pt>
                <c:pt idx="4">
                  <c:v>60～69歳</c:v>
                </c:pt>
                <c:pt idx="5">
                  <c:v>70～79歳</c:v>
                </c:pt>
                <c:pt idx="6">
                  <c:v>80歳以上</c:v>
                </c:pt>
                <c:pt idx="7">
                  <c:v>20歳以上計</c:v>
                </c:pt>
              </c:strCache>
            </c:strRef>
          </c:cat>
          <c:val>
            <c:numRef>
              <c:f>データ!$F$76:$F$83</c:f>
              <c:numCache>
                <c:ptCount val="8"/>
                <c:pt idx="0">
                  <c:v>12.5</c:v>
                </c:pt>
                <c:pt idx="1">
                  <c:v>17.391304347826086</c:v>
                </c:pt>
                <c:pt idx="2">
                  <c:v>15.053763440860216</c:v>
                </c:pt>
                <c:pt idx="3">
                  <c:v>14.85148514851485</c:v>
                </c:pt>
                <c:pt idx="4">
                  <c:v>12.857142857142856</c:v>
                </c:pt>
                <c:pt idx="5">
                  <c:v>10.19632678910703</c:v>
                </c:pt>
                <c:pt idx="6">
                  <c:v>12.193362193362194</c:v>
                </c:pt>
                <c:pt idx="7">
                  <c:v>11.931687052850219</c:v>
                </c:pt>
              </c:numCache>
            </c:numRef>
          </c:val>
        </c:ser>
        <c:ser>
          <c:idx val="5"/>
          <c:order val="5"/>
          <c:tx>
            <c:strRef>
              <c:f>データ!$G$75</c:f>
              <c:strCache>
                <c:ptCount val="1"/>
                <c:pt idx="0">
                  <c:v>その他</c:v>
                </c:pt>
              </c:strCache>
            </c:strRef>
          </c:tx>
          <c:spPr>
            <a:pattFill prst="ltUpDiag">
              <a:fgClr>
                <a:srgbClr val="FF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データ!$A$76:$A$83</c:f>
              <c:strCache>
                <c:ptCount val="8"/>
                <c:pt idx="0">
                  <c:v>20～29歳</c:v>
                </c:pt>
                <c:pt idx="1">
                  <c:v>30～39歳</c:v>
                </c:pt>
                <c:pt idx="2">
                  <c:v>40～49歳</c:v>
                </c:pt>
                <c:pt idx="3">
                  <c:v>50～59歳</c:v>
                </c:pt>
                <c:pt idx="4">
                  <c:v>60～69歳</c:v>
                </c:pt>
                <c:pt idx="5">
                  <c:v>70～79歳</c:v>
                </c:pt>
                <c:pt idx="6">
                  <c:v>80歳以上</c:v>
                </c:pt>
                <c:pt idx="7">
                  <c:v>20歳以上計</c:v>
                </c:pt>
              </c:strCache>
            </c:strRef>
          </c:cat>
          <c:val>
            <c:numRef>
              <c:f>データ!$G$76:$G$83</c:f>
              <c:numCache>
                <c:ptCount val="8"/>
                <c:pt idx="0">
                  <c:v>62.5</c:v>
                </c:pt>
                <c:pt idx="1">
                  <c:v>56.52173913043478</c:v>
                </c:pt>
                <c:pt idx="2">
                  <c:v>36.55913978494624</c:v>
                </c:pt>
                <c:pt idx="3">
                  <c:v>29.207920792079207</c:v>
                </c:pt>
                <c:pt idx="4">
                  <c:v>32.261904761904766</c:v>
                </c:pt>
                <c:pt idx="5">
                  <c:v>33.7555414819506</c:v>
                </c:pt>
                <c:pt idx="6">
                  <c:v>35.714285714285715</c:v>
                </c:pt>
                <c:pt idx="7">
                  <c:v>33.90260789291484</c:v>
                </c:pt>
              </c:numCache>
            </c:numRef>
          </c:val>
        </c:ser>
        <c:overlap val="100"/>
        <c:gapWidth val="40"/>
        <c:serLines>
          <c:spPr>
            <a:ln w="12700">
              <a:solidFill/>
            </a:ln>
          </c:spPr>
        </c:serLines>
        <c:axId val="9982162"/>
        <c:axId val="22730595"/>
      </c:barChart>
      <c:catAx>
        <c:axId val="9982162"/>
        <c:scaling>
          <c:orientation val="minMax"/>
        </c:scaling>
        <c:axPos val="l"/>
        <c:delete val="0"/>
        <c:numFmt formatCode="General" sourceLinked="1"/>
        <c:majorTickMark val="in"/>
        <c:minorTickMark val="none"/>
        <c:tickLblPos val="nextTo"/>
        <c:txPr>
          <a:bodyPr/>
          <a:lstStyle/>
          <a:p>
            <a:pPr>
              <a:defRPr lang="en-US" cap="none" sz="1175" b="0" i="0" u="none" baseline="0">
                <a:latin typeface="ＭＳ Ｐゴシック"/>
                <a:ea typeface="ＭＳ Ｐゴシック"/>
                <a:cs typeface="ＭＳ Ｐゴシック"/>
              </a:defRPr>
            </a:pPr>
          </a:p>
        </c:txPr>
        <c:crossAx val="22730595"/>
        <c:crosses val="autoZero"/>
        <c:auto val="1"/>
        <c:lblOffset val="100"/>
        <c:noMultiLvlLbl val="0"/>
      </c:catAx>
      <c:valAx>
        <c:axId val="22730595"/>
        <c:scaling>
          <c:orientation val="minMax"/>
        </c:scaling>
        <c:axPos val="b"/>
        <c:majorGridlines/>
        <c:minorGridlines/>
        <c:delete val="0"/>
        <c:numFmt formatCode="General" sourceLinked="1"/>
        <c:majorTickMark val="in"/>
        <c:minorTickMark val="none"/>
        <c:tickLblPos val="nextTo"/>
        <c:txPr>
          <a:bodyPr/>
          <a:lstStyle/>
          <a:p>
            <a:pPr>
              <a:defRPr lang="en-US" cap="none" sz="1175" b="0" i="0" u="none" baseline="0">
                <a:latin typeface="ＭＳ Ｐゴシック"/>
                <a:ea typeface="ＭＳ Ｐゴシック"/>
                <a:cs typeface="ＭＳ Ｐゴシック"/>
              </a:defRPr>
            </a:pPr>
          </a:p>
        </c:txPr>
        <c:crossAx val="9982162"/>
        <c:crossesAt val="1"/>
        <c:crossBetween val="between"/>
        <c:dispUnits/>
        <c:minorUnit val="0.2"/>
      </c:valAx>
      <c:spPr>
        <a:solidFill>
          <a:srgbClr val="FFFFFF"/>
        </a:solidFill>
        <a:ln w="12700">
          <a:solidFill>
            <a:srgbClr val="000000"/>
          </a:solidFill>
        </a:ln>
      </c:spPr>
    </c:plotArea>
    <c:legend>
      <c:legendPos val="r"/>
      <c:layout>
        <c:manualLayout>
          <c:xMode val="edge"/>
          <c:yMode val="edge"/>
          <c:x val="0.74675"/>
          <c:y val="0.14675"/>
          <c:w val="0.24525"/>
          <c:h val="0.46"/>
        </c:manualLayout>
      </c:layout>
      <c:overlay val="0"/>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475"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ＭＳ Ｐゴシック"/>
                <a:ea typeface="ＭＳ Ｐゴシック"/>
                <a:cs typeface="ＭＳ Ｐゴシック"/>
              </a:rPr>
              <a:t>女性</a:t>
            </a:r>
          </a:p>
        </c:rich>
      </c:tx>
      <c:layout>
        <c:manualLayout>
          <c:xMode val="factor"/>
          <c:yMode val="factor"/>
          <c:x val="-0.3265"/>
          <c:y val="0.011"/>
        </c:manualLayout>
      </c:layout>
      <c:spPr>
        <a:noFill/>
        <a:ln>
          <a:noFill/>
        </a:ln>
      </c:spPr>
    </c:title>
    <c:plotArea>
      <c:layout>
        <c:manualLayout>
          <c:xMode val="edge"/>
          <c:yMode val="edge"/>
          <c:x val="0"/>
          <c:y val="0.11375"/>
          <c:w val="0.769"/>
          <c:h val="0.864"/>
        </c:manualLayout>
      </c:layout>
      <c:barChart>
        <c:barDir val="bar"/>
        <c:grouping val="percentStacked"/>
        <c:varyColors val="0"/>
        <c:ser>
          <c:idx val="0"/>
          <c:order val="0"/>
          <c:tx>
            <c:strRef>
              <c:f>データ!$B$97</c:f>
              <c:strCache>
                <c:ptCount val="1"/>
                <c:pt idx="0">
                  <c:v>食道(02102)</c:v>
                </c:pt>
              </c:strCache>
            </c:strRef>
          </c:tx>
          <c:spPr>
            <a:pattFill prst="pct90">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numFmt formatCode="General" sourceLinked="1"/>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データ!$A$98:$A$105</c:f>
              <c:strCache>
                <c:ptCount val="8"/>
                <c:pt idx="0">
                  <c:v>20～29歳</c:v>
                </c:pt>
                <c:pt idx="1">
                  <c:v>30～39歳</c:v>
                </c:pt>
                <c:pt idx="2">
                  <c:v>40～49歳</c:v>
                </c:pt>
                <c:pt idx="3">
                  <c:v>50～59歳</c:v>
                </c:pt>
                <c:pt idx="4">
                  <c:v>60～69歳</c:v>
                </c:pt>
                <c:pt idx="5">
                  <c:v>70～79歳</c:v>
                </c:pt>
                <c:pt idx="6">
                  <c:v>80歳以上</c:v>
                </c:pt>
                <c:pt idx="7">
                  <c:v>20歳以上計</c:v>
                </c:pt>
              </c:strCache>
            </c:strRef>
          </c:cat>
          <c:val>
            <c:numRef>
              <c:f>データ!$B$98:$B$105</c:f>
              <c:numCache>
                <c:ptCount val="8"/>
                <c:pt idx="0">
                  <c:v>0</c:v>
                </c:pt>
                <c:pt idx="1">
                  <c:v>0</c:v>
                </c:pt>
                <c:pt idx="2">
                  <c:v>0</c:v>
                </c:pt>
                <c:pt idx="3">
                  <c:v>1.8726591760299627</c:v>
                </c:pt>
                <c:pt idx="4">
                  <c:v>1.6</c:v>
                </c:pt>
                <c:pt idx="5">
                  <c:v>1.0973936899862824</c:v>
                </c:pt>
                <c:pt idx="6">
                  <c:v>1.5807560137457044</c:v>
                </c:pt>
                <c:pt idx="7">
                  <c:v>1.4310051107325383</c:v>
                </c:pt>
              </c:numCache>
            </c:numRef>
          </c:val>
        </c:ser>
        <c:ser>
          <c:idx val="1"/>
          <c:order val="1"/>
          <c:tx>
            <c:strRef>
              <c:f>データ!$C$97</c:f>
              <c:strCache>
                <c:ptCount val="1"/>
                <c:pt idx="0">
                  <c:v>胃(02103)</c:v>
                </c:pt>
              </c:strCache>
            </c:strRef>
          </c:tx>
          <c:spPr>
            <a:pattFill prst="ltUpDiag">
              <a:fgClr>
                <a:srgbClr val="9933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データ!$A$98:$A$105</c:f>
              <c:strCache>
                <c:ptCount val="8"/>
                <c:pt idx="0">
                  <c:v>20～29歳</c:v>
                </c:pt>
                <c:pt idx="1">
                  <c:v>30～39歳</c:v>
                </c:pt>
                <c:pt idx="2">
                  <c:v>40～49歳</c:v>
                </c:pt>
                <c:pt idx="3">
                  <c:v>50～59歳</c:v>
                </c:pt>
                <c:pt idx="4">
                  <c:v>60～69歳</c:v>
                </c:pt>
                <c:pt idx="5">
                  <c:v>70～79歳</c:v>
                </c:pt>
                <c:pt idx="6">
                  <c:v>80歳以上</c:v>
                </c:pt>
                <c:pt idx="7">
                  <c:v>20歳以上計</c:v>
                </c:pt>
              </c:strCache>
            </c:strRef>
          </c:cat>
          <c:val>
            <c:numRef>
              <c:f>データ!$C$98:$C$105</c:f>
              <c:numCache>
                <c:ptCount val="8"/>
                <c:pt idx="0">
                  <c:v>0</c:v>
                </c:pt>
                <c:pt idx="1">
                  <c:v>21.73913043478261</c:v>
                </c:pt>
                <c:pt idx="2">
                  <c:v>16.666666666666664</c:v>
                </c:pt>
                <c:pt idx="3">
                  <c:v>12.359550561797752</c:v>
                </c:pt>
                <c:pt idx="4">
                  <c:v>11.733333333333333</c:v>
                </c:pt>
                <c:pt idx="5">
                  <c:v>15.089163237311384</c:v>
                </c:pt>
                <c:pt idx="6">
                  <c:v>17.525773195876287</c:v>
                </c:pt>
                <c:pt idx="7">
                  <c:v>15.67291311754685</c:v>
                </c:pt>
              </c:numCache>
            </c:numRef>
          </c:val>
        </c:ser>
        <c:ser>
          <c:idx val="2"/>
          <c:order val="2"/>
          <c:tx>
            <c:strRef>
              <c:f>データ!$D$97</c:f>
              <c:strCache>
                <c:ptCount val="1"/>
                <c:pt idx="0">
                  <c:v>肝及び肝内胆管(02106)</c:v>
                </c:pt>
              </c:strCache>
            </c:strRef>
          </c:tx>
          <c:spPr>
            <a:pattFill prst="pct90">
              <a:fgClr>
                <a:srgbClr val="3366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データ!$A$98:$A$105</c:f>
              <c:strCache>
                <c:ptCount val="8"/>
                <c:pt idx="0">
                  <c:v>20～29歳</c:v>
                </c:pt>
                <c:pt idx="1">
                  <c:v>30～39歳</c:v>
                </c:pt>
                <c:pt idx="2">
                  <c:v>40～49歳</c:v>
                </c:pt>
                <c:pt idx="3">
                  <c:v>50～59歳</c:v>
                </c:pt>
                <c:pt idx="4">
                  <c:v>60～69歳</c:v>
                </c:pt>
                <c:pt idx="5">
                  <c:v>70～79歳</c:v>
                </c:pt>
                <c:pt idx="6">
                  <c:v>80歳以上</c:v>
                </c:pt>
                <c:pt idx="7">
                  <c:v>20歳以上計</c:v>
                </c:pt>
              </c:strCache>
            </c:strRef>
          </c:cat>
          <c:val>
            <c:numRef>
              <c:f>データ!$D$98:$D$105</c:f>
              <c:numCache>
                <c:ptCount val="8"/>
                <c:pt idx="0">
                  <c:v>0</c:v>
                </c:pt>
                <c:pt idx="1">
                  <c:v>0</c:v>
                </c:pt>
                <c:pt idx="2">
                  <c:v>1.282051282051282</c:v>
                </c:pt>
                <c:pt idx="3">
                  <c:v>3.3707865168539324</c:v>
                </c:pt>
                <c:pt idx="4">
                  <c:v>4</c:v>
                </c:pt>
                <c:pt idx="5">
                  <c:v>9.602194787379972</c:v>
                </c:pt>
                <c:pt idx="6">
                  <c:v>5.910652920962199</c:v>
                </c:pt>
                <c:pt idx="7">
                  <c:v>6.166950596252129</c:v>
                </c:pt>
              </c:numCache>
            </c:numRef>
          </c:val>
        </c:ser>
        <c:ser>
          <c:idx val="3"/>
          <c:order val="3"/>
          <c:tx>
            <c:strRef>
              <c:f>データ!$E$97</c:f>
              <c:strCache>
                <c:ptCount val="1"/>
                <c:pt idx="0">
                  <c:v>気管、気管支及び肺(02110)</c:v>
                </c:pt>
              </c:strCache>
            </c:strRef>
          </c:tx>
          <c:spPr>
            <a:pattFill prst="dkUp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データ!$A$98:$A$105</c:f>
              <c:strCache>
                <c:ptCount val="8"/>
                <c:pt idx="0">
                  <c:v>20～29歳</c:v>
                </c:pt>
                <c:pt idx="1">
                  <c:v>30～39歳</c:v>
                </c:pt>
                <c:pt idx="2">
                  <c:v>40～49歳</c:v>
                </c:pt>
                <c:pt idx="3">
                  <c:v>50～59歳</c:v>
                </c:pt>
                <c:pt idx="4">
                  <c:v>60～69歳</c:v>
                </c:pt>
                <c:pt idx="5">
                  <c:v>70～79歳</c:v>
                </c:pt>
                <c:pt idx="6">
                  <c:v>80歳以上</c:v>
                </c:pt>
                <c:pt idx="7">
                  <c:v>20歳以上計</c:v>
                </c:pt>
              </c:strCache>
            </c:strRef>
          </c:cat>
          <c:val>
            <c:numRef>
              <c:f>データ!$E$98:$E$105</c:f>
              <c:numCache>
                <c:ptCount val="8"/>
                <c:pt idx="0">
                  <c:v>0</c:v>
                </c:pt>
                <c:pt idx="1">
                  <c:v>8.695652173913043</c:v>
                </c:pt>
                <c:pt idx="2">
                  <c:v>10.256410256410255</c:v>
                </c:pt>
                <c:pt idx="3">
                  <c:v>7.865168539325842</c:v>
                </c:pt>
                <c:pt idx="4">
                  <c:v>11.200000000000001</c:v>
                </c:pt>
                <c:pt idx="5">
                  <c:v>11.522633744855968</c:v>
                </c:pt>
                <c:pt idx="6">
                  <c:v>11.134020618556702</c:v>
                </c:pt>
                <c:pt idx="7">
                  <c:v>10.868824531516184</c:v>
                </c:pt>
              </c:numCache>
            </c:numRef>
          </c:val>
        </c:ser>
        <c:ser>
          <c:idx val="4"/>
          <c:order val="4"/>
          <c:tx>
            <c:strRef>
              <c:f>データ!$F$97</c:f>
              <c:strCache>
                <c:ptCount val="1"/>
                <c:pt idx="0">
                  <c:v>大腸(02104、02105)</c:v>
                </c:pt>
              </c:strCache>
            </c:strRef>
          </c:tx>
          <c:spPr>
            <a:pattFill prst="pct90">
              <a:fgClr>
                <a:srgbClr val="9933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dLblPos val="ctr"/>
              <c:showLegendKey val="0"/>
              <c:showVal val="1"/>
              <c:showBubbleSize val="0"/>
              <c:showCatName val="0"/>
              <c:showSerName val="0"/>
              <c:showPercent val="0"/>
            </c:dLbl>
            <c:numFmt formatCode="General" sourceLinked="1"/>
            <c:txPr>
              <a:bodyPr vert="horz" rot="0" anchor="ctr"/>
              <a:lstStyle/>
              <a:p>
                <a:pPr algn="ctr">
                  <a:defRPr lang="en-US" cap="none" sz="1200" b="0" i="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cat>
            <c:strRef>
              <c:f>データ!$A$98:$A$105</c:f>
              <c:strCache>
                <c:ptCount val="8"/>
                <c:pt idx="0">
                  <c:v>20～29歳</c:v>
                </c:pt>
                <c:pt idx="1">
                  <c:v>30～39歳</c:v>
                </c:pt>
                <c:pt idx="2">
                  <c:v>40～49歳</c:v>
                </c:pt>
                <c:pt idx="3">
                  <c:v>50～59歳</c:v>
                </c:pt>
                <c:pt idx="4">
                  <c:v>60～69歳</c:v>
                </c:pt>
                <c:pt idx="5">
                  <c:v>70～79歳</c:v>
                </c:pt>
                <c:pt idx="6">
                  <c:v>80歳以上</c:v>
                </c:pt>
                <c:pt idx="7">
                  <c:v>20歳以上計</c:v>
                </c:pt>
              </c:strCache>
            </c:strRef>
          </c:cat>
          <c:val>
            <c:numRef>
              <c:f>データ!$F$98:$F$105</c:f>
              <c:numCache>
                <c:ptCount val="8"/>
                <c:pt idx="0">
                  <c:v>12.5</c:v>
                </c:pt>
                <c:pt idx="1">
                  <c:v>4.3478260869565215</c:v>
                </c:pt>
                <c:pt idx="2">
                  <c:v>8.974358974358974</c:v>
                </c:pt>
                <c:pt idx="3">
                  <c:v>14.606741573033707</c:v>
                </c:pt>
                <c:pt idx="4">
                  <c:v>12.533333333333333</c:v>
                </c:pt>
                <c:pt idx="5">
                  <c:v>13.580246913580247</c:v>
                </c:pt>
                <c:pt idx="6">
                  <c:v>16.90721649484536</c:v>
                </c:pt>
                <c:pt idx="7">
                  <c:v>14.991482112436117</c:v>
                </c:pt>
              </c:numCache>
            </c:numRef>
          </c:val>
        </c:ser>
        <c:ser>
          <c:idx val="5"/>
          <c:order val="5"/>
          <c:tx>
            <c:strRef>
              <c:f>データ!$G$97</c:f>
              <c:strCache>
                <c:ptCount val="1"/>
                <c:pt idx="0">
                  <c:v>乳房(02112)</c:v>
                </c:pt>
              </c:strCache>
            </c:strRef>
          </c:tx>
          <c:spPr>
            <a:pattFill prst="ltUpDiag">
              <a:fgClr>
                <a:srgbClr val="FF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0" i="0" u="none" baseline="0">
                    <a:latin typeface="ＭＳ Ｐゴシック"/>
                    <a:ea typeface="ＭＳ Ｐゴシック"/>
                    <a:cs typeface="ＭＳ Ｐゴシック"/>
                  </a:defRPr>
                </a:pPr>
              </a:p>
            </c:txPr>
            <c:dLblPos val="inBase"/>
            <c:showLegendKey val="0"/>
            <c:showVal val="1"/>
            <c:showBubbleSize val="0"/>
            <c:showCatName val="0"/>
            <c:showSerName val="0"/>
            <c:showPercent val="0"/>
          </c:dLbls>
          <c:cat>
            <c:strRef>
              <c:f>データ!$A$98:$A$105</c:f>
              <c:strCache>
                <c:ptCount val="8"/>
                <c:pt idx="0">
                  <c:v>20～29歳</c:v>
                </c:pt>
                <c:pt idx="1">
                  <c:v>30～39歳</c:v>
                </c:pt>
                <c:pt idx="2">
                  <c:v>40～49歳</c:v>
                </c:pt>
                <c:pt idx="3">
                  <c:v>50～59歳</c:v>
                </c:pt>
                <c:pt idx="4">
                  <c:v>60～69歳</c:v>
                </c:pt>
                <c:pt idx="5">
                  <c:v>70～79歳</c:v>
                </c:pt>
                <c:pt idx="6">
                  <c:v>80歳以上</c:v>
                </c:pt>
                <c:pt idx="7">
                  <c:v>20歳以上計</c:v>
                </c:pt>
              </c:strCache>
            </c:strRef>
          </c:cat>
          <c:val>
            <c:numRef>
              <c:f>データ!$G$98:$G$105</c:f>
              <c:numCache>
                <c:ptCount val="8"/>
                <c:pt idx="0">
                  <c:v>25</c:v>
                </c:pt>
                <c:pt idx="1">
                  <c:v>34.78260869565217</c:v>
                </c:pt>
                <c:pt idx="2">
                  <c:v>23.076923076923077</c:v>
                </c:pt>
                <c:pt idx="3">
                  <c:v>22.47191011235955</c:v>
                </c:pt>
                <c:pt idx="4">
                  <c:v>14.399999999999999</c:v>
                </c:pt>
                <c:pt idx="5">
                  <c:v>5.8984910836762685</c:v>
                </c:pt>
                <c:pt idx="6">
                  <c:v>2.1305841924398625</c:v>
                </c:pt>
                <c:pt idx="7">
                  <c:v>7.359454855195911</c:v>
                </c:pt>
              </c:numCache>
            </c:numRef>
          </c:val>
        </c:ser>
        <c:ser>
          <c:idx val="6"/>
          <c:order val="6"/>
          <c:tx>
            <c:strRef>
              <c:f>データ!$H$97</c:f>
              <c:strCache>
                <c:ptCount val="1"/>
                <c:pt idx="0">
                  <c:v>子宮(02113)</c:v>
                </c:pt>
              </c:strCache>
            </c:strRef>
          </c:tx>
          <c:spPr>
            <a:pattFill prst="pct80">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r">
                    <a:defRPr lang="en-US" cap="none" sz="12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r">
                    <a:defRPr lang="en-US" cap="none" sz="12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r">
                    <a:defRPr lang="en-US" cap="none" sz="12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r">
                    <a:defRPr lang="en-US" cap="none" sz="12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r">
                    <a:defRPr lang="en-US" cap="none" sz="12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r">
                    <a:defRPr lang="en-US" cap="none" sz="12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r">
                    <a:defRPr lang="en-US" cap="none" sz="12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r">
                  <a:defRPr lang="en-US" cap="none" sz="1200" b="0" i="0" u="none" baseline="0">
                    <a:latin typeface="ＭＳ Ｐゴシック"/>
                    <a:ea typeface="ＭＳ Ｐゴシック"/>
                    <a:cs typeface="ＭＳ Ｐゴシック"/>
                  </a:defRPr>
                </a:pPr>
              </a:p>
            </c:txPr>
            <c:dLblPos val="inBase"/>
            <c:showLegendKey val="0"/>
            <c:showVal val="1"/>
            <c:showBubbleSize val="0"/>
            <c:showCatName val="0"/>
            <c:showSerName val="0"/>
            <c:showPercent val="0"/>
          </c:dLbls>
          <c:cat>
            <c:strRef>
              <c:f>データ!$A$98:$A$105</c:f>
              <c:strCache>
                <c:ptCount val="8"/>
                <c:pt idx="0">
                  <c:v>20～29歳</c:v>
                </c:pt>
                <c:pt idx="1">
                  <c:v>30～39歳</c:v>
                </c:pt>
                <c:pt idx="2">
                  <c:v>40～49歳</c:v>
                </c:pt>
                <c:pt idx="3">
                  <c:v>50～59歳</c:v>
                </c:pt>
                <c:pt idx="4">
                  <c:v>60～69歳</c:v>
                </c:pt>
                <c:pt idx="5">
                  <c:v>70～79歳</c:v>
                </c:pt>
                <c:pt idx="6">
                  <c:v>80歳以上</c:v>
                </c:pt>
                <c:pt idx="7">
                  <c:v>20歳以上計</c:v>
                </c:pt>
              </c:strCache>
            </c:strRef>
          </c:cat>
          <c:val>
            <c:numRef>
              <c:f>データ!$H$98:$H$105</c:f>
              <c:numCache>
                <c:ptCount val="8"/>
                <c:pt idx="0">
                  <c:v>0</c:v>
                </c:pt>
                <c:pt idx="1">
                  <c:v>4.3478260869565215</c:v>
                </c:pt>
                <c:pt idx="2">
                  <c:v>8.974358974358974</c:v>
                </c:pt>
                <c:pt idx="3">
                  <c:v>6.741573033707865</c:v>
                </c:pt>
                <c:pt idx="4">
                  <c:v>4.266666666666667</c:v>
                </c:pt>
                <c:pt idx="5">
                  <c:v>3.155006858710562</c:v>
                </c:pt>
                <c:pt idx="6">
                  <c:v>1.9243986254295533</c:v>
                </c:pt>
                <c:pt idx="7">
                  <c:v>3.1686541737649065</c:v>
                </c:pt>
              </c:numCache>
            </c:numRef>
          </c:val>
        </c:ser>
        <c:ser>
          <c:idx val="7"/>
          <c:order val="7"/>
          <c:tx>
            <c:strRef>
              <c:f>データ!$I$97</c:f>
              <c:strCache>
                <c:ptCount val="1"/>
                <c:pt idx="0">
                  <c:v>その他</c:v>
                </c:pt>
              </c:strCache>
            </c:strRef>
          </c:tx>
          <c:spPr>
            <a:pattFill prst="dkUpDiag">
              <a:fgClr>
                <a:srgbClr val="CCCC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データ!$A$98:$A$105</c:f>
              <c:strCache>
                <c:ptCount val="8"/>
                <c:pt idx="0">
                  <c:v>20～29歳</c:v>
                </c:pt>
                <c:pt idx="1">
                  <c:v>30～39歳</c:v>
                </c:pt>
                <c:pt idx="2">
                  <c:v>40～49歳</c:v>
                </c:pt>
                <c:pt idx="3">
                  <c:v>50～59歳</c:v>
                </c:pt>
                <c:pt idx="4">
                  <c:v>60～69歳</c:v>
                </c:pt>
                <c:pt idx="5">
                  <c:v>70～79歳</c:v>
                </c:pt>
                <c:pt idx="6">
                  <c:v>80歳以上</c:v>
                </c:pt>
                <c:pt idx="7">
                  <c:v>20歳以上計</c:v>
                </c:pt>
              </c:strCache>
            </c:strRef>
          </c:cat>
          <c:val>
            <c:numRef>
              <c:f>データ!$I$98:$I$105</c:f>
              <c:numCache>
                <c:ptCount val="8"/>
                <c:pt idx="0">
                  <c:v>62.5</c:v>
                </c:pt>
                <c:pt idx="1">
                  <c:v>26.08695652173913</c:v>
                </c:pt>
                <c:pt idx="2">
                  <c:v>30.76923076923077</c:v>
                </c:pt>
                <c:pt idx="3">
                  <c:v>30.711610486891384</c:v>
                </c:pt>
                <c:pt idx="4">
                  <c:v>40.266666666666666</c:v>
                </c:pt>
                <c:pt idx="5">
                  <c:v>40.054869684499316</c:v>
                </c:pt>
                <c:pt idx="6">
                  <c:v>42.88659793814433</c:v>
                </c:pt>
                <c:pt idx="7">
                  <c:v>40.34071550255537</c:v>
                </c:pt>
              </c:numCache>
            </c:numRef>
          </c:val>
        </c:ser>
        <c:overlap val="100"/>
        <c:gapWidth val="40"/>
        <c:serLines>
          <c:spPr>
            <a:ln w="12700">
              <a:solidFill/>
            </a:ln>
          </c:spPr>
        </c:serLines>
        <c:axId val="3248764"/>
        <c:axId val="29238877"/>
      </c:barChart>
      <c:catAx>
        <c:axId val="3248764"/>
        <c:scaling>
          <c:orientation val="minMax"/>
        </c:scaling>
        <c:axPos val="l"/>
        <c:delete val="0"/>
        <c:numFmt formatCode="General" sourceLinked="1"/>
        <c:majorTickMark val="in"/>
        <c:minorTickMark val="none"/>
        <c:tickLblPos val="nextTo"/>
        <c:txPr>
          <a:bodyPr/>
          <a:lstStyle/>
          <a:p>
            <a:pPr>
              <a:defRPr lang="en-US" cap="none" sz="1175" b="0" i="0" u="none" baseline="0">
                <a:latin typeface="ＭＳ Ｐゴシック"/>
                <a:ea typeface="ＭＳ Ｐゴシック"/>
                <a:cs typeface="ＭＳ Ｐゴシック"/>
              </a:defRPr>
            </a:pPr>
          </a:p>
        </c:txPr>
        <c:crossAx val="29238877"/>
        <c:crosses val="autoZero"/>
        <c:auto val="1"/>
        <c:lblOffset val="100"/>
        <c:noMultiLvlLbl val="0"/>
      </c:catAx>
      <c:valAx>
        <c:axId val="29238877"/>
        <c:scaling>
          <c:orientation val="minMax"/>
        </c:scaling>
        <c:axPos val="b"/>
        <c:majorGridlines/>
        <c:minorGridlines/>
        <c:delete val="0"/>
        <c:numFmt formatCode="General" sourceLinked="1"/>
        <c:majorTickMark val="in"/>
        <c:minorTickMark val="none"/>
        <c:tickLblPos val="nextTo"/>
        <c:txPr>
          <a:bodyPr/>
          <a:lstStyle/>
          <a:p>
            <a:pPr>
              <a:defRPr lang="en-US" cap="none" sz="1175" b="0" i="0" u="none" baseline="0">
                <a:latin typeface="ＭＳ Ｐゴシック"/>
                <a:ea typeface="ＭＳ Ｐゴシック"/>
                <a:cs typeface="ＭＳ Ｐゴシック"/>
              </a:defRPr>
            </a:pPr>
          </a:p>
        </c:txPr>
        <c:crossAx val="3248764"/>
        <c:crossesAt val="1"/>
        <c:crossBetween val="between"/>
        <c:dispUnits/>
        <c:minorUnit val="0.2"/>
      </c:valAx>
      <c:spPr>
        <a:solidFill>
          <a:srgbClr val="FFFFFF"/>
        </a:solidFill>
        <a:ln w="12700">
          <a:solidFill>
            <a:srgbClr val="000000"/>
          </a:solidFill>
        </a:ln>
      </c:spPr>
    </c:plotArea>
    <c:legend>
      <c:legendPos val="r"/>
      <c:layout>
        <c:manualLayout>
          <c:xMode val="edge"/>
          <c:yMode val="edge"/>
          <c:x val="0.74525"/>
          <c:y val="0.1375"/>
          <c:w val="0.24675"/>
          <c:h val="0.632"/>
        </c:manualLayout>
      </c:layout>
      <c:overlay val="0"/>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45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1</xdr:row>
      <xdr:rowOff>342900</xdr:rowOff>
    </xdr:from>
    <xdr:to>
      <xdr:col>7</xdr:col>
      <xdr:colOff>1143000</xdr:colOff>
      <xdr:row>8</xdr:row>
      <xdr:rowOff>361950</xdr:rowOff>
    </xdr:to>
    <xdr:graphicFrame>
      <xdr:nvGraphicFramePr>
        <xdr:cNvPr id="1" name="Chart 1"/>
        <xdr:cNvGraphicFramePr/>
      </xdr:nvGraphicFramePr>
      <xdr:xfrm>
        <a:off x="685800" y="381000"/>
        <a:ext cx="6686550" cy="4743450"/>
      </xdr:xfrm>
      <a:graphic>
        <a:graphicData uri="http://schemas.openxmlformats.org/drawingml/2006/chart">
          <c:chart xmlns:c="http://schemas.openxmlformats.org/drawingml/2006/chart" r:id="rId1"/>
        </a:graphicData>
      </a:graphic>
    </xdr:graphicFrame>
    <xdr:clientData/>
  </xdr:twoCellAnchor>
  <xdr:twoCellAnchor>
    <xdr:from>
      <xdr:col>8</xdr:col>
      <xdr:colOff>266700</xdr:colOff>
      <xdr:row>1</xdr:row>
      <xdr:rowOff>342900</xdr:rowOff>
    </xdr:from>
    <xdr:to>
      <xdr:col>14</xdr:col>
      <xdr:colOff>990600</xdr:colOff>
      <xdr:row>8</xdr:row>
      <xdr:rowOff>381000</xdr:rowOff>
    </xdr:to>
    <xdr:graphicFrame>
      <xdr:nvGraphicFramePr>
        <xdr:cNvPr id="2" name="Chart 2"/>
        <xdr:cNvGraphicFramePr/>
      </xdr:nvGraphicFramePr>
      <xdr:xfrm>
        <a:off x="7658100" y="381000"/>
        <a:ext cx="6743700" cy="4762500"/>
      </xdr:xfrm>
      <a:graphic>
        <a:graphicData uri="http://schemas.openxmlformats.org/drawingml/2006/chart">
          <c:chart xmlns:c="http://schemas.openxmlformats.org/drawingml/2006/chart" r:id="rId2"/>
        </a:graphicData>
      </a:graphic>
    </xdr:graphicFrame>
    <xdr:clientData/>
  </xdr:twoCellAnchor>
  <xdr:twoCellAnchor>
    <xdr:from>
      <xdr:col>1</xdr:col>
      <xdr:colOff>209550</xdr:colOff>
      <xdr:row>9</xdr:row>
      <xdr:rowOff>19050</xdr:rowOff>
    </xdr:from>
    <xdr:to>
      <xdr:col>8</xdr:col>
      <xdr:colOff>0</xdr:colOff>
      <xdr:row>16</xdr:row>
      <xdr:rowOff>114300</xdr:rowOff>
    </xdr:to>
    <xdr:graphicFrame>
      <xdr:nvGraphicFramePr>
        <xdr:cNvPr id="3" name="Chart 3"/>
        <xdr:cNvGraphicFramePr/>
      </xdr:nvGraphicFramePr>
      <xdr:xfrm>
        <a:off x="685800" y="5200650"/>
        <a:ext cx="6705600" cy="4514850"/>
      </xdr:xfrm>
      <a:graphic>
        <a:graphicData uri="http://schemas.openxmlformats.org/drawingml/2006/chart">
          <c:chart xmlns:c="http://schemas.openxmlformats.org/drawingml/2006/chart" r:id="rId3"/>
        </a:graphicData>
      </a:graphic>
    </xdr:graphicFrame>
    <xdr:clientData/>
  </xdr:twoCellAnchor>
  <xdr:twoCellAnchor>
    <xdr:from>
      <xdr:col>8</xdr:col>
      <xdr:colOff>266700</xdr:colOff>
      <xdr:row>9</xdr:row>
      <xdr:rowOff>19050</xdr:rowOff>
    </xdr:from>
    <xdr:to>
      <xdr:col>14</xdr:col>
      <xdr:colOff>971550</xdr:colOff>
      <xdr:row>16</xdr:row>
      <xdr:rowOff>133350</xdr:rowOff>
    </xdr:to>
    <xdr:graphicFrame>
      <xdr:nvGraphicFramePr>
        <xdr:cNvPr id="4" name="Chart 4"/>
        <xdr:cNvGraphicFramePr/>
      </xdr:nvGraphicFramePr>
      <xdr:xfrm>
        <a:off x="7658100" y="5200650"/>
        <a:ext cx="6724650" cy="453390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390525</xdr:colOff>
      <xdr:row>21</xdr:row>
      <xdr:rowOff>0</xdr:rowOff>
    </xdr:from>
    <xdr:ext cx="1076325" cy="647700"/>
    <xdr:sp>
      <xdr:nvSpPr>
        <xdr:cNvPr id="1" name="TextBox 4"/>
        <xdr:cNvSpPr txBox="1">
          <a:spLocks noChangeArrowheads="1"/>
        </xdr:cNvSpPr>
      </xdr:nvSpPr>
      <xdr:spPr>
        <a:xfrm>
          <a:off x="3343275" y="6800850"/>
          <a:ext cx="1076325" cy="647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32</xdr:row>
      <xdr:rowOff>9525</xdr:rowOff>
    </xdr:from>
    <xdr:to>
      <xdr:col>8</xdr:col>
      <xdr:colOff>381000</xdr:colOff>
      <xdr:row>54</xdr:row>
      <xdr:rowOff>28575</xdr:rowOff>
    </xdr:to>
    <xdr:graphicFrame>
      <xdr:nvGraphicFramePr>
        <xdr:cNvPr id="1" name="Chart 1"/>
        <xdr:cNvGraphicFramePr/>
      </xdr:nvGraphicFramePr>
      <xdr:xfrm>
        <a:off x="257175" y="5686425"/>
        <a:ext cx="6467475" cy="3790950"/>
      </xdr:xfrm>
      <a:graphic>
        <a:graphicData uri="http://schemas.openxmlformats.org/drawingml/2006/chart">
          <c:chart xmlns:c="http://schemas.openxmlformats.org/drawingml/2006/chart" r:id="rId1"/>
        </a:graphicData>
      </a:graphic>
    </xdr:graphicFrame>
    <xdr:clientData/>
  </xdr:twoCellAnchor>
  <xdr:twoCellAnchor>
    <xdr:from>
      <xdr:col>0</xdr:col>
      <xdr:colOff>257175</xdr:colOff>
      <xdr:row>3</xdr:row>
      <xdr:rowOff>9525</xdr:rowOff>
    </xdr:from>
    <xdr:to>
      <xdr:col>8</xdr:col>
      <xdr:colOff>381000</xdr:colOff>
      <xdr:row>25</xdr:row>
      <xdr:rowOff>28575</xdr:rowOff>
    </xdr:to>
    <xdr:graphicFrame>
      <xdr:nvGraphicFramePr>
        <xdr:cNvPr id="2" name="Chart 2"/>
        <xdr:cNvGraphicFramePr/>
      </xdr:nvGraphicFramePr>
      <xdr:xfrm>
        <a:off x="257175" y="533400"/>
        <a:ext cx="6467475" cy="37909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76200</xdr:rowOff>
    </xdr:from>
    <xdr:to>
      <xdr:col>8</xdr:col>
      <xdr:colOff>657225</xdr:colOff>
      <xdr:row>27</xdr:row>
      <xdr:rowOff>161925</xdr:rowOff>
    </xdr:to>
    <xdr:graphicFrame>
      <xdr:nvGraphicFramePr>
        <xdr:cNvPr id="1" name="Chart 6"/>
        <xdr:cNvGraphicFramePr/>
      </xdr:nvGraphicFramePr>
      <xdr:xfrm>
        <a:off x="0" y="419100"/>
        <a:ext cx="6143625" cy="4371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95250</xdr:rowOff>
    </xdr:from>
    <xdr:to>
      <xdr:col>8</xdr:col>
      <xdr:colOff>619125</xdr:colOff>
      <xdr:row>54</xdr:row>
      <xdr:rowOff>19050</xdr:rowOff>
    </xdr:to>
    <xdr:graphicFrame>
      <xdr:nvGraphicFramePr>
        <xdr:cNvPr id="2" name="Chart 7"/>
        <xdr:cNvGraphicFramePr/>
      </xdr:nvGraphicFramePr>
      <xdr:xfrm>
        <a:off x="0" y="4895850"/>
        <a:ext cx="6105525" cy="43815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51"/>
  </sheetPr>
  <dimension ref="A1:D16"/>
  <sheetViews>
    <sheetView tabSelected="1" zoomScale="50" zoomScaleNormal="50" workbookViewId="0" topLeftCell="A1">
      <selection activeCell="E2" sqref="E2"/>
    </sheetView>
  </sheetViews>
  <sheetFormatPr defaultColWidth="9.00390625" defaultRowHeight="13.5"/>
  <cols>
    <col min="1" max="1" width="6.25390625" style="0" customWidth="1"/>
    <col min="2" max="2" width="8.25390625" style="0" customWidth="1"/>
    <col min="3" max="3" width="6.25390625" style="0" customWidth="1"/>
    <col min="4" max="8" width="15.25390625" style="0" customWidth="1"/>
    <col min="11" max="16" width="15.25390625" style="0" customWidth="1"/>
  </cols>
  <sheetData>
    <row r="1" spans="1:3" ht="3" customHeight="1">
      <c r="A1" s="174"/>
      <c r="C1" s="78"/>
    </row>
    <row r="2" spans="1:4" ht="33" customHeight="1">
      <c r="A2" s="174"/>
      <c r="C2" s="137" t="s">
        <v>74</v>
      </c>
      <c r="D2" s="79"/>
    </row>
    <row r="3" ht="61.5" customHeight="1">
      <c r="A3" s="174"/>
    </row>
    <row r="4" ht="61.5" customHeight="1">
      <c r="A4" s="174"/>
    </row>
    <row r="5" ht="61.5" customHeight="1">
      <c r="A5" s="174"/>
    </row>
    <row r="6" ht="61.5" customHeight="1">
      <c r="A6" s="174"/>
    </row>
    <row r="7" ht="61.5" customHeight="1">
      <c r="A7" s="174"/>
    </row>
    <row r="8" ht="31.5" customHeight="1">
      <c r="A8" s="174"/>
    </row>
    <row r="9" ht="33" customHeight="1">
      <c r="A9" s="174"/>
    </row>
    <row r="10" ht="61.5" customHeight="1">
      <c r="A10" s="174"/>
    </row>
    <row r="11" ht="61.5" customHeight="1">
      <c r="A11" s="174"/>
    </row>
    <row r="12" ht="61.5" customHeight="1">
      <c r="A12" s="174"/>
    </row>
    <row r="13" ht="61.5" customHeight="1">
      <c r="A13" s="174"/>
    </row>
    <row r="14" ht="61.5" customHeight="1">
      <c r="A14" s="174"/>
    </row>
    <row r="15" ht="27" customHeight="1">
      <c r="A15" s="174"/>
    </row>
    <row r="16" ht="13.5">
      <c r="A16" s="174"/>
    </row>
  </sheetData>
  <mergeCells count="1">
    <mergeCell ref="A1:A16"/>
  </mergeCells>
  <printOptions/>
  <pageMargins left="0.37" right="0.43" top="0.61" bottom="0.51" header="0.512" footer="0.35"/>
  <pageSetup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tabColor indexed="51"/>
  </sheetPr>
  <dimension ref="A1:AA80"/>
  <sheetViews>
    <sheetView view="pageBreakPreview" zoomScale="60" zoomScaleNormal="75" workbookViewId="0" topLeftCell="A37">
      <selection activeCell="I49" sqref="I49"/>
    </sheetView>
  </sheetViews>
  <sheetFormatPr defaultColWidth="11.625" defaultRowHeight="13.5"/>
  <cols>
    <col min="1" max="1" width="14.125" style="136" customWidth="1"/>
    <col min="2" max="2" width="20.625" style="84" customWidth="1"/>
    <col min="3" max="3" width="7.00390625" style="84" customWidth="1"/>
    <col min="4" max="4" width="7.00390625" style="85" customWidth="1"/>
    <col min="5" max="5" width="20.625" style="84" customWidth="1"/>
    <col min="6" max="6" width="7.00390625" style="84" customWidth="1"/>
    <col min="7" max="7" width="7.00390625" style="85" customWidth="1"/>
    <col min="8" max="8" width="20.625" style="84" customWidth="1"/>
    <col min="9" max="9" width="7.00390625" style="84" customWidth="1"/>
    <col min="10" max="10" width="7.00390625" style="85" customWidth="1"/>
    <col min="11" max="11" width="11.625" style="86" customWidth="1"/>
    <col min="12" max="16384" width="11.625" style="87" customWidth="1"/>
  </cols>
  <sheetData>
    <row r="1" spans="1:11" s="142" customFormat="1" ht="25.5">
      <c r="A1" s="138" t="s">
        <v>133</v>
      </c>
      <c r="B1" s="139"/>
      <c r="C1" s="139"/>
      <c r="D1" s="140"/>
      <c r="E1" s="139"/>
      <c r="F1" s="139"/>
      <c r="G1" s="140"/>
      <c r="H1" s="139"/>
      <c r="I1" s="139"/>
      <c r="J1" s="140"/>
      <c r="K1" s="141"/>
    </row>
    <row r="2" spans="1:11" s="142" customFormat="1" ht="22.5" customHeight="1">
      <c r="A2" s="143" t="s">
        <v>188</v>
      </c>
      <c r="B2" s="139"/>
      <c r="C2" s="139"/>
      <c r="D2" s="140"/>
      <c r="E2" s="139"/>
      <c r="F2" s="139"/>
      <c r="G2" s="140"/>
      <c r="H2" s="139"/>
      <c r="I2" s="139"/>
      <c r="J2" s="140"/>
      <c r="K2" s="141"/>
    </row>
    <row r="3" ht="10.5" customHeight="1">
      <c r="A3" s="88"/>
    </row>
    <row r="4" spans="1:11" s="93" customFormat="1" ht="20.25" customHeight="1">
      <c r="A4" s="83"/>
      <c r="B4" s="89" t="s">
        <v>184</v>
      </c>
      <c r="C4" s="90"/>
      <c r="D4" s="91"/>
      <c r="E4" s="89" t="s">
        <v>185</v>
      </c>
      <c r="F4" s="90"/>
      <c r="G4" s="91"/>
      <c r="H4" s="89" t="s">
        <v>186</v>
      </c>
      <c r="I4" s="90"/>
      <c r="J4" s="91"/>
      <c r="K4" s="92"/>
    </row>
    <row r="5" spans="1:11" s="93" customFormat="1" ht="20.25" customHeight="1">
      <c r="A5" s="94"/>
      <c r="B5" s="95" t="s">
        <v>187</v>
      </c>
      <c r="C5" s="95" t="s">
        <v>68</v>
      </c>
      <c r="D5" s="96" t="s">
        <v>69</v>
      </c>
      <c r="E5" s="95" t="s">
        <v>187</v>
      </c>
      <c r="F5" s="95" t="s">
        <v>68</v>
      </c>
      <c r="G5" s="96" t="s">
        <v>69</v>
      </c>
      <c r="H5" s="95" t="s">
        <v>187</v>
      </c>
      <c r="I5" s="95" t="s">
        <v>68</v>
      </c>
      <c r="J5" s="96" t="s">
        <v>69</v>
      </c>
      <c r="K5" s="92"/>
    </row>
    <row r="6" spans="1:24" s="93" customFormat="1" ht="20.25" customHeight="1">
      <c r="A6" s="97"/>
      <c r="B6" s="98"/>
      <c r="C6" s="99"/>
      <c r="D6" s="100"/>
      <c r="E6" s="101"/>
      <c r="F6" s="99"/>
      <c r="G6" s="102"/>
      <c r="H6" s="98"/>
      <c r="I6" s="103"/>
      <c r="J6" s="104"/>
      <c r="L6" s="92"/>
      <c r="M6" s="92"/>
      <c r="N6" s="92"/>
      <c r="O6" s="92"/>
      <c r="P6" s="92"/>
      <c r="Q6" s="92"/>
      <c r="R6" s="92"/>
      <c r="S6" s="92"/>
      <c r="T6" s="92"/>
      <c r="U6" s="92"/>
      <c r="V6" s="92"/>
      <c r="W6" s="92"/>
      <c r="X6" s="92"/>
    </row>
    <row r="7" spans="1:24" s="113" customFormat="1" ht="20.25" customHeight="1">
      <c r="A7" s="105" t="s">
        <v>138</v>
      </c>
      <c r="B7" s="106" t="s">
        <v>71</v>
      </c>
      <c r="C7" s="107">
        <v>7278</v>
      </c>
      <c r="D7" s="108">
        <v>302.2</v>
      </c>
      <c r="E7" s="106" t="s">
        <v>203</v>
      </c>
      <c r="F7" s="107">
        <v>3641</v>
      </c>
      <c r="G7" s="108">
        <v>151.2</v>
      </c>
      <c r="H7" s="106" t="s">
        <v>72</v>
      </c>
      <c r="I7" s="107">
        <v>3450</v>
      </c>
      <c r="J7" s="109">
        <v>143.3</v>
      </c>
      <c r="K7" s="110"/>
      <c r="L7" s="111"/>
      <c r="M7" s="111"/>
      <c r="N7" s="111"/>
      <c r="O7" s="111"/>
      <c r="P7" s="111"/>
      <c r="Q7" s="111"/>
      <c r="R7" s="111"/>
      <c r="S7" s="112"/>
      <c r="T7" s="112"/>
      <c r="U7" s="112"/>
      <c r="V7" s="112"/>
      <c r="W7" s="112"/>
      <c r="X7" s="112"/>
    </row>
    <row r="8" spans="1:24" s="93" customFormat="1" ht="20.25" customHeight="1">
      <c r="A8" s="114"/>
      <c r="B8" s="101"/>
      <c r="C8" s="99"/>
      <c r="D8" s="115"/>
      <c r="E8" s="101"/>
      <c r="F8" s="99"/>
      <c r="G8" s="115"/>
      <c r="H8" s="101"/>
      <c r="I8" s="99"/>
      <c r="J8" s="116"/>
      <c r="K8" s="117"/>
      <c r="L8" s="118"/>
      <c r="M8" s="118"/>
      <c r="N8" s="118"/>
      <c r="O8" s="118"/>
      <c r="P8" s="118"/>
      <c r="Q8" s="118"/>
      <c r="R8" s="118"/>
      <c r="S8" s="92"/>
      <c r="T8" s="92"/>
      <c r="U8" s="92"/>
      <c r="V8" s="92"/>
      <c r="W8" s="92"/>
      <c r="X8" s="92"/>
    </row>
    <row r="9" spans="1:24" s="93" customFormat="1" ht="20.25" customHeight="1">
      <c r="A9" s="114" t="s">
        <v>139</v>
      </c>
      <c r="B9" s="101" t="s">
        <v>71</v>
      </c>
      <c r="C9" s="99">
        <v>6801</v>
      </c>
      <c r="D9" s="115">
        <v>297.2</v>
      </c>
      <c r="E9" s="101" t="s">
        <v>203</v>
      </c>
      <c r="F9" s="99">
        <v>3392</v>
      </c>
      <c r="G9" s="115">
        <v>148.2</v>
      </c>
      <c r="H9" s="101" t="s">
        <v>72</v>
      </c>
      <c r="I9" s="99">
        <v>3208</v>
      </c>
      <c r="J9" s="116">
        <v>140.2</v>
      </c>
      <c r="K9" s="117"/>
      <c r="L9" s="118"/>
      <c r="M9" s="118"/>
      <c r="N9" s="118"/>
      <c r="O9" s="118"/>
      <c r="P9" s="118"/>
      <c r="Q9" s="118"/>
      <c r="R9" s="118"/>
      <c r="S9" s="92"/>
      <c r="T9" s="92"/>
      <c r="U9" s="92"/>
      <c r="V9" s="92"/>
      <c r="W9" s="92"/>
      <c r="X9" s="92"/>
    </row>
    <row r="10" spans="1:24" s="93" customFormat="1" ht="20.25" customHeight="1">
      <c r="A10" s="114" t="s">
        <v>140</v>
      </c>
      <c r="B10" s="101" t="s">
        <v>71</v>
      </c>
      <c r="C10" s="99">
        <v>477</v>
      </c>
      <c r="D10" s="115">
        <v>362.6</v>
      </c>
      <c r="E10" s="101" t="s">
        <v>203</v>
      </c>
      <c r="F10" s="99">
        <v>249</v>
      </c>
      <c r="G10" s="115">
        <v>189.3</v>
      </c>
      <c r="H10" s="101" t="s">
        <v>72</v>
      </c>
      <c r="I10" s="99">
        <v>242</v>
      </c>
      <c r="J10" s="116">
        <v>184</v>
      </c>
      <c r="K10" s="117"/>
      <c r="L10" s="118"/>
      <c r="M10" s="118"/>
      <c r="N10" s="118"/>
      <c r="O10" s="118"/>
      <c r="P10" s="118"/>
      <c r="Q10" s="118"/>
      <c r="R10" s="118"/>
      <c r="S10" s="92"/>
      <c r="T10" s="92"/>
      <c r="U10" s="92"/>
      <c r="V10" s="92"/>
      <c r="W10" s="92"/>
      <c r="X10" s="92"/>
    </row>
    <row r="11" spans="1:24" s="93" customFormat="1" ht="20.25" customHeight="1">
      <c r="A11" s="114"/>
      <c r="B11" s="101"/>
      <c r="C11" s="99"/>
      <c r="D11" s="115"/>
      <c r="E11" s="101"/>
      <c r="F11" s="99"/>
      <c r="G11" s="115"/>
      <c r="H11" s="101"/>
      <c r="I11" s="99"/>
      <c r="J11" s="116"/>
      <c r="K11" s="117"/>
      <c r="L11" s="118"/>
      <c r="M11" s="118"/>
      <c r="N11" s="118"/>
      <c r="O11" s="118"/>
      <c r="P11" s="118"/>
      <c r="Q11" s="118"/>
      <c r="R11" s="118"/>
      <c r="S11" s="92"/>
      <c r="T11" s="92"/>
      <c r="U11" s="92"/>
      <c r="V11" s="92"/>
      <c r="W11" s="92"/>
      <c r="X11" s="92"/>
    </row>
    <row r="12" spans="1:24" s="113" customFormat="1" ht="20.25" customHeight="1">
      <c r="A12" s="119" t="s">
        <v>141</v>
      </c>
      <c r="B12" s="106" t="s">
        <v>71</v>
      </c>
      <c r="C12" s="107">
        <v>2235</v>
      </c>
      <c r="D12" s="108">
        <v>275</v>
      </c>
      <c r="E12" s="106" t="s">
        <v>203</v>
      </c>
      <c r="F12" s="107">
        <v>1033</v>
      </c>
      <c r="G12" s="108">
        <v>127.1</v>
      </c>
      <c r="H12" s="106" t="s">
        <v>72</v>
      </c>
      <c r="I12" s="107">
        <v>886</v>
      </c>
      <c r="J12" s="109">
        <v>109</v>
      </c>
      <c r="K12" s="110"/>
      <c r="L12" s="111"/>
      <c r="M12" s="111"/>
      <c r="N12" s="111"/>
      <c r="O12" s="111"/>
      <c r="P12" s="111"/>
      <c r="Q12" s="111"/>
      <c r="R12" s="111"/>
      <c r="S12" s="112"/>
      <c r="T12" s="112"/>
      <c r="U12" s="112"/>
      <c r="V12" s="112"/>
      <c r="W12" s="112"/>
      <c r="X12" s="112"/>
    </row>
    <row r="13" spans="1:24" s="93" customFormat="1" ht="20.25" customHeight="1">
      <c r="A13" s="120" t="s">
        <v>142</v>
      </c>
      <c r="B13" s="101" t="s">
        <v>71</v>
      </c>
      <c r="C13" s="99">
        <v>2235</v>
      </c>
      <c r="D13" s="115">
        <v>275</v>
      </c>
      <c r="E13" s="101" t="s">
        <v>203</v>
      </c>
      <c r="F13" s="99">
        <v>1033</v>
      </c>
      <c r="G13" s="115">
        <v>127.1</v>
      </c>
      <c r="H13" s="101" t="s">
        <v>72</v>
      </c>
      <c r="I13" s="99">
        <v>886</v>
      </c>
      <c r="J13" s="116">
        <v>109</v>
      </c>
      <c r="K13" s="117"/>
      <c r="L13" s="118"/>
      <c r="M13" s="118"/>
      <c r="N13" s="118"/>
      <c r="O13" s="118"/>
      <c r="P13" s="118"/>
      <c r="Q13" s="118"/>
      <c r="R13" s="118"/>
      <c r="S13" s="92"/>
      <c r="T13" s="92"/>
      <c r="U13" s="92"/>
      <c r="V13" s="92"/>
      <c r="W13" s="92"/>
      <c r="X13" s="92"/>
    </row>
    <row r="14" spans="1:24" s="93" customFormat="1" ht="20.25" customHeight="1">
      <c r="A14" s="120"/>
      <c r="B14" s="101"/>
      <c r="C14" s="99"/>
      <c r="D14" s="115"/>
      <c r="E14" s="101"/>
      <c r="F14" s="99"/>
      <c r="G14" s="115"/>
      <c r="H14" s="101"/>
      <c r="I14" s="99"/>
      <c r="J14" s="116"/>
      <c r="K14" s="117"/>
      <c r="L14" s="118"/>
      <c r="M14" s="118"/>
      <c r="N14" s="118"/>
      <c r="O14" s="118"/>
      <c r="P14" s="118"/>
      <c r="Q14" s="118"/>
      <c r="R14" s="118"/>
      <c r="S14" s="92"/>
      <c r="T14" s="92"/>
      <c r="U14" s="92"/>
      <c r="V14" s="92"/>
      <c r="W14" s="92"/>
      <c r="X14" s="92"/>
    </row>
    <row r="15" spans="1:24" s="113" customFormat="1" ht="20.25" customHeight="1">
      <c r="A15" s="119" t="s">
        <v>143</v>
      </c>
      <c r="B15" s="106" t="s">
        <v>71</v>
      </c>
      <c r="C15" s="107">
        <v>267</v>
      </c>
      <c r="D15" s="108">
        <v>345.6</v>
      </c>
      <c r="E15" s="106" t="s">
        <v>72</v>
      </c>
      <c r="F15" s="107">
        <v>141</v>
      </c>
      <c r="G15" s="108">
        <v>182.5</v>
      </c>
      <c r="H15" s="106" t="s">
        <v>203</v>
      </c>
      <c r="I15" s="107">
        <v>123</v>
      </c>
      <c r="J15" s="109">
        <v>159.2</v>
      </c>
      <c r="K15" s="110"/>
      <c r="L15" s="111"/>
      <c r="M15" s="111"/>
      <c r="N15" s="111"/>
      <c r="O15" s="111"/>
      <c r="P15" s="111"/>
      <c r="Q15" s="111"/>
      <c r="R15" s="111"/>
      <c r="S15" s="112"/>
      <c r="T15" s="112"/>
      <c r="U15" s="112"/>
      <c r="V15" s="112"/>
      <c r="W15" s="112"/>
      <c r="X15" s="112"/>
    </row>
    <row r="16" spans="1:24" s="93" customFormat="1" ht="20.25" customHeight="1">
      <c r="A16" s="120" t="s">
        <v>144</v>
      </c>
      <c r="B16" s="101" t="s">
        <v>71</v>
      </c>
      <c r="C16" s="99">
        <v>105</v>
      </c>
      <c r="D16" s="115">
        <v>344.4</v>
      </c>
      <c r="E16" s="101" t="s">
        <v>72</v>
      </c>
      <c r="F16" s="99">
        <v>46</v>
      </c>
      <c r="G16" s="115">
        <v>150.9</v>
      </c>
      <c r="H16" s="101" t="s">
        <v>203</v>
      </c>
      <c r="I16" s="99">
        <v>43</v>
      </c>
      <c r="J16" s="116">
        <v>141</v>
      </c>
      <c r="K16" s="117"/>
      <c r="L16" s="118"/>
      <c r="M16" s="118"/>
      <c r="N16" s="118"/>
      <c r="O16" s="118"/>
      <c r="P16" s="118"/>
      <c r="Q16" s="118"/>
      <c r="R16" s="118"/>
      <c r="S16" s="92"/>
      <c r="T16" s="92"/>
      <c r="U16" s="92"/>
      <c r="V16" s="92"/>
      <c r="W16" s="92"/>
      <c r="X16" s="92"/>
    </row>
    <row r="17" spans="1:24" s="93" customFormat="1" ht="20.25" customHeight="1">
      <c r="A17" s="120" t="s">
        <v>145</v>
      </c>
      <c r="B17" s="101" t="s">
        <v>71</v>
      </c>
      <c r="C17" s="99">
        <v>27</v>
      </c>
      <c r="D17" s="115">
        <v>391</v>
      </c>
      <c r="E17" s="101" t="s">
        <v>72</v>
      </c>
      <c r="F17" s="99">
        <v>19</v>
      </c>
      <c r="G17" s="115">
        <v>275.1</v>
      </c>
      <c r="H17" s="101" t="s">
        <v>203</v>
      </c>
      <c r="I17" s="99">
        <v>15</v>
      </c>
      <c r="J17" s="116">
        <v>217.2</v>
      </c>
      <c r="K17" s="117"/>
      <c r="L17" s="118"/>
      <c r="M17" s="118"/>
      <c r="N17" s="118"/>
      <c r="O17" s="118"/>
      <c r="P17" s="118"/>
      <c r="Q17" s="118"/>
      <c r="R17" s="118"/>
      <c r="S17" s="92"/>
      <c r="T17" s="92"/>
      <c r="U17" s="92"/>
      <c r="V17" s="92"/>
      <c r="W17" s="92"/>
      <c r="X17" s="92"/>
    </row>
    <row r="18" spans="1:24" s="93" customFormat="1" ht="20.25" customHeight="1">
      <c r="A18" s="120" t="s">
        <v>146</v>
      </c>
      <c r="B18" s="101" t="s">
        <v>71</v>
      </c>
      <c r="C18" s="99">
        <v>29</v>
      </c>
      <c r="D18" s="115">
        <v>263.8</v>
      </c>
      <c r="E18" s="101" t="s">
        <v>72</v>
      </c>
      <c r="F18" s="99">
        <v>21</v>
      </c>
      <c r="G18" s="115">
        <v>191</v>
      </c>
      <c r="H18" s="101" t="s">
        <v>204</v>
      </c>
      <c r="I18" s="99">
        <v>14</v>
      </c>
      <c r="J18" s="116">
        <v>127.4</v>
      </c>
      <c r="K18" s="117"/>
      <c r="L18" s="118"/>
      <c r="M18" s="118"/>
      <c r="N18" s="118"/>
      <c r="O18" s="118"/>
      <c r="P18" s="118"/>
      <c r="Q18" s="118"/>
      <c r="R18" s="118"/>
      <c r="S18" s="92"/>
      <c r="T18" s="92"/>
      <c r="U18" s="92"/>
      <c r="V18" s="92"/>
      <c r="W18" s="92"/>
      <c r="X18" s="92"/>
    </row>
    <row r="19" spans="1:24" s="93" customFormat="1" ht="20.25" customHeight="1">
      <c r="A19" s="120" t="s">
        <v>147</v>
      </c>
      <c r="B19" s="101" t="s">
        <v>72</v>
      </c>
      <c r="C19" s="99">
        <v>22</v>
      </c>
      <c r="D19" s="115">
        <v>220.2</v>
      </c>
      <c r="E19" s="101" t="s">
        <v>71</v>
      </c>
      <c r="F19" s="99">
        <v>20</v>
      </c>
      <c r="G19" s="115">
        <v>200.2</v>
      </c>
      <c r="H19" s="101" t="s">
        <v>204</v>
      </c>
      <c r="I19" s="99">
        <v>19</v>
      </c>
      <c r="J19" s="116">
        <v>190.2</v>
      </c>
      <c r="K19" s="117"/>
      <c r="L19" s="118"/>
      <c r="M19" s="118"/>
      <c r="N19" s="118"/>
      <c r="O19" s="118"/>
      <c r="P19" s="118"/>
      <c r="Q19" s="118"/>
      <c r="R19" s="118"/>
      <c r="S19" s="92"/>
      <c r="T19" s="92"/>
      <c r="U19" s="92"/>
      <c r="V19" s="92"/>
      <c r="W19" s="92"/>
      <c r="X19" s="92"/>
    </row>
    <row r="20" spans="1:27" s="93" customFormat="1" ht="20.25" customHeight="1">
      <c r="A20" s="120" t="s">
        <v>148</v>
      </c>
      <c r="B20" s="101" t="s">
        <v>71</v>
      </c>
      <c r="C20" s="99">
        <v>39</v>
      </c>
      <c r="D20" s="115">
        <v>345</v>
      </c>
      <c r="E20" s="101" t="s">
        <v>72</v>
      </c>
      <c r="F20" s="99">
        <v>20</v>
      </c>
      <c r="G20" s="115">
        <v>176.9</v>
      </c>
      <c r="H20" s="101" t="s">
        <v>203</v>
      </c>
      <c r="I20" s="99">
        <v>19</v>
      </c>
      <c r="J20" s="116">
        <v>168.1</v>
      </c>
      <c r="K20" s="92"/>
      <c r="L20" s="118"/>
      <c r="M20" s="118"/>
      <c r="N20" s="118"/>
      <c r="O20" s="118"/>
      <c r="P20" s="118"/>
      <c r="Q20" s="118"/>
      <c r="R20" s="118"/>
      <c r="S20" s="118"/>
      <c r="T20" s="118"/>
      <c r="U20" s="118"/>
      <c r="V20" s="92"/>
      <c r="W20" s="92"/>
      <c r="X20" s="92"/>
      <c r="Y20" s="92"/>
      <c r="Z20" s="92"/>
      <c r="AA20" s="92"/>
    </row>
    <row r="21" spans="1:21" s="93" customFormat="1" ht="20.25" customHeight="1">
      <c r="A21" s="120" t="s">
        <v>149</v>
      </c>
      <c r="B21" s="101" t="s">
        <v>71</v>
      </c>
      <c r="C21" s="99">
        <v>47</v>
      </c>
      <c r="D21" s="115">
        <v>658.8</v>
      </c>
      <c r="E21" s="101" t="s">
        <v>73</v>
      </c>
      <c r="F21" s="99">
        <v>18</v>
      </c>
      <c r="G21" s="115">
        <v>252.3</v>
      </c>
      <c r="H21" s="101" t="s">
        <v>204</v>
      </c>
      <c r="I21" s="99">
        <v>13</v>
      </c>
      <c r="J21" s="116">
        <v>182.2</v>
      </c>
      <c r="K21" s="118"/>
      <c r="L21" s="118"/>
      <c r="M21" s="118"/>
      <c r="N21" s="118"/>
      <c r="O21" s="118"/>
      <c r="P21" s="92"/>
      <c r="Q21" s="92"/>
      <c r="R21" s="92"/>
      <c r="S21" s="92"/>
      <c r="T21" s="92"/>
      <c r="U21" s="92"/>
    </row>
    <row r="22" spans="1:24" s="93" customFormat="1" ht="20.25" customHeight="1">
      <c r="A22" s="120" t="s">
        <v>150</v>
      </c>
      <c r="B22" s="101" t="s">
        <v>206</v>
      </c>
      <c r="C22" s="99">
        <v>1</v>
      </c>
      <c r="D22" s="115">
        <v>233.1</v>
      </c>
      <c r="E22" s="101" t="s">
        <v>205</v>
      </c>
      <c r="F22" s="99" t="s">
        <v>205</v>
      </c>
      <c r="G22" s="115" t="s">
        <v>205</v>
      </c>
      <c r="H22" s="101" t="s">
        <v>205</v>
      </c>
      <c r="I22" s="98" t="s">
        <v>205</v>
      </c>
      <c r="J22" s="121" t="s">
        <v>205</v>
      </c>
      <c r="K22" s="122"/>
      <c r="L22" s="118"/>
      <c r="M22" s="118"/>
      <c r="N22" s="118"/>
      <c r="O22" s="118"/>
      <c r="P22" s="118"/>
      <c r="Q22" s="118"/>
      <c r="R22" s="118"/>
      <c r="S22" s="92"/>
      <c r="T22" s="92"/>
      <c r="U22" s="92"/>
      <c r="V22" s="92"/>
      <c r="W22" s="92"/>
      <c r="X22" s="92"/>
    </row>
    <row r="23" spans="1:24" s="93" customFormat="1" ht="20.25" customHeight="1">
      <c r="A23" s="120"/>
      <c r="B23" s="101"/>
      <c r="C23" s="99"/>
      <c r="D23" s="115"/>
      <c r="E23" s="101"/>
      <c r="F23" s="99"/>
      <c r="G23" s="115"/>
      <c r="H23" s="101"/>
      <c r="I23" s="99"/>
      <c r="J23" s="116"/>
      <c r="K23" s="122"/>
      <c r="L23" s="118"/>
      <c r="M23" s="118"/>
      <c r="N23" s="118"/>
      <c r="O23" s="118"/>
      <c r="P23" s="118"/>
      <c r="Q23" s="118"/>
      <c r="R23" s="118"/>
      <c r="S23" s="92"/>
      <c r="T23" s="92"/>
      <c r="U23" s="92"/>
      <c r="V23" s="92"/>
      <c r="W23" s="92"/>
      <c r="X23" s="92"/>
    </row>
    <row r="24" spans="1:24" s="113" customFormat="1" ht="20.25" customHeight="1">
      <c r="A24" s="119" t="s">
        <v>151</v>
      </c>
      <c r="B24" s="106" t="s">
        <v>71</v>
      </c>
      <c r="C24" s="107">
        <v>594</v>
      </c>
      <c r="D24" s="108">
        <v>301.8</v>
      </c>
      <c r="E24" s="106" t="s">
        <v>72</v>
      </c>
      <c r="F24" s="107">
        <v>354</v>
      </c>
      <c r="G24" s="108">
        <v>179.8</v>
      </c>
      <c r="H24" s="106" t="s">
        <v>203</v>
      </c>
      <c r="I24" s="107">
        <v>282</v>
      </c>
      <c r="J24" s="109">
        <v>143.3</v>
      </c>
      <c r="K24" s="110"/>
      <c r="L24" s="111"/>
      <c r="M24" s="111"/>
      <c r="N24" s="111"/>
      <c r="O24" s="111"/>
      <c r="P24" s="111"/>
      <c r="Q24" s="111"/>
      <c r="R24" s="111"/>
      <c r="S24" s="112"/>
      <c r="T24" s="112"/>
      <c r="U24" s="112"/>
      <c r="V24" s="112"/>
      <c r="W24" s="112"/>
      <c r="X24" s="112"/>
    </row>
    <row r="25" spans="1:24" s="93" customFormat="1" ht="20.25" customHeight="1">
      <c r="A25" s="120" t="s">
        <v>152</v>
      </c>
      <c r="B25" s="101" t="s">
        <v>71</v>
      </c>
      <c r="C25" s="99">
        <v>285</v>
      </c>
      <c r="D25" s="115">
        <v>273.9</v>
      </c>
      <c r="E25" s="101" t="s">
        <v>72</v>
      </c>
      <c r="F25" s="99">
        <v>165</v>
      </c>
      <c r="G25" s="115">
        <v>158.6</v>
      </c>
      <c r="H25" s="101" t="s">
        <v>203</v>
      </c>
      <c r="I25" s="99">
        <v>125</v>
      </c>
      <c r="J25" s="116">
        <v>120.1</v>
      </c>
      <c r="K25" s="117"/>
      <c r="L25" s="118"/>
      <c r="M25" s="118"/>
      <c r="N25" s="118"/>
      <c r="O25" s="118"/>
      <c r="P25" s="118"/>
      <c r="Q25" s="118"/>
      <c r="R25" s="118"/>
      <c r="S25" s="92"/>
      <c r="T25" s="92"/>
      <c r="U25" s="92"/>
      <c r="V25" s="92"/>
      <c r="W25" s="92"/>
      <c r="X25" s="92"/>
    </row>
    <row r="26" spans="1:24" s="93" customFormat="1" ht="20.25" customHeight="1">
      <c r="A26" s="120" t="s">
        <v>153</v>
      </c>
      <c r="B26" s="101" t="s">
        <v>71</v>
      </c>
      <c r="C26" s="99">
        <v>163</v>
      </c>
      <c r="D26" s="115">
        <v>349.5</v>
      </c>
      <c r="E26" s="101" t="s">
        <v>72</v>
      </c>
      <c r="F26" s="99">
        <v>100</v>
      </c>
      <c r="G26" s="115">
        <v>214.4</v>
      </c>
      <c r="H26" s="101" t="s">
        <v>203</v>
      </c>
      <c r="I26" s="99">
        <v>78</v>
      </c>
      <c r="J26" s="116">
        <v>167.2</v>
      </c>
      <c r="K26" s="117"/>
      <c r="L26" s="118"/>
      <c r="M26" s="118"/>
      <c r="N26" s="118"/>
      <c r="O26" s="118"/>
      <c r="P26" s="118"/>
      <c r="Q26" s="118"/>
      <c r="R26" s="118"/>
      <c r="S26" s="92"/>
      <c r="T26" s="92"/>
      <c r="U26" s="92"/>
      <c r="V26" s="92"/>
      <c r="W26" s="92"/>
      <c r="X26" s="92"/>
    </row>
    <row r="27" spans="1:24" s="93" customFormat="1" ht="20.25" customHeight="1">
      <c r="A27" s="120" t="s">
        <v>193</v>
      </c>
      <c r="B27" s="101" t="s">
        <v>71</v>
      </c>
      <c r="C27" s="99">
        <v>105</v>
      </c>
      <c r="D27" s="115">
        <v>321.6</v>
      </c>
      <c r="E27" s="101" t="s">
        <v>72</v>
      </c>
      <c r="F27" s="99">
        <v>63</v>
      </c>
      <c r="G27" s="115">
        <v>193</v>
      </c>
      <c r="H27" s="101" t="s">
        <v>203</v>
      </c>
      <c r="I27" s="99">
        <v>62</v>
      </c>
      <c r="J27" s="116">
        <v>189.9</v>
      </c>
      <c r="K27" s="117"/>
      <c r="L27" s="118"/>
      <c r="M27" s="118"/>
      <c r="N27" s="118"/>
      <c r="O27" s="118"/>
      <c r="P27" s="118"/>
      <c r="Q27" s="118"/>
      <c r="R27" s="118"/>
      <c r="S27" s="92"/>
      <c r="T27" s="92"/>
      <c r="U27" s="92"/>
      <c r="V27" s="92"/>
      <c r="W27" s="92"/>
      <c r="X27" s="92"/>
    </row>
    <row r="28" spans="1:24" s="93" customFormat="1" ht="20.25" customHeight="1">
      <c r="A28" s="120" t="s">
        <v>154</v>
      </c>
      <c r="B28" s="101" t="s">
        <v>71</v>
      </c>
      <c r="C28" s="99">
        <v>41</v>
      </c>
      <c r="D28" s="115">
        <v>303.4</v>
      </c>
      <c r="E28" s="101" t="s">
        <v>72</v>
      </c>
      <c r="F28" s="99">
        <v>26</v>
      </c>
      <c r="G28" s="115">
        <v>192.4</v>
      </c>
      <c r="H28" s="101" t="s">
        <v>203</v>
      </c>
      <c r="I28" s="99">
        <v>17</v>
      </c>
      <c r="J28" s="116">
        <v>125.8</v>
      </c>
      <c r="K28" s="117"/>
      <c r="L28" s="118"/>
      <c r="M28" s="118"/>
      <c r="N28" s="118"/>
      <c r="O28" s="118"/>
      <c r="P28" s="118"/>
      <c r="Q28" s="118"/>
      <c r="R28" s="118"/>
      <c r="S28" s="92"/>
      <c r="T28" s="92"/>
      <c r="U28" s="92"/>
      <c r="V28" s="92"/>
      <c r="W28" s="92"/>
      <c r="X28" s="92"/>
    </row>
    <row r="29" spans="1:24" s="93" customFormat="1" ht="20.25" customHeight="1">
      <c r="A29" s="120"/>
      <c r="B29" s="101"/>
      <c r="C29" s="99"/>
      <c r="D29" s="115"/>
      <c r="E29" s="101"/>
      <c r="F29" s="99"/>
      <c r="G29" s="115"/>
      <c r="H29" s="101"/>
      <c r="I29" s="99"/>
      <c r="J29" s="116"/>
      <c r="K29" s="117"/>
      <c r="L29" s="118"/>
      <c r="M29" s="118"/>
      <c r="N29" s="118"/>
      <c r="O29" s="118"/>
      <c r="P29" s="118"/>
      <c r="Q29" s="118"/>
      <c r="R29" s="118"/>
      <c r="S29" s="92"/>
      <c r="T29" s="92"/>
      <c r="U29" s="92"/>
      <c r="V29" s="92"/>
      <c r="W29" s="92"/>
      <c r="X29" s="92"/>
    </row>
    <row r="30" spans="1:24" s="113" customFormat="1" ht="20.25" customHeight="1">
      <c r="A30" s="119" t="s">
        <v>155</v>
      </c>
      <c r="B30" s="106" t="s">
        <v>71</v>
      </c>
      <c r="C30" s="107">
        <v>289</v>
      </c>
      <c r="D30" s="108">
        <v>408</v>
      </c>
      <c r="E30" s="106" t="s">
        <v>203</v>
      </c>
      <c r="F30" s="107">
        <v>130</v>
      </c>
      <c r="G30" s="108">
        <v>183.5</v>
      </c>
      <c r="H30" s="106" t="s">
        <v>72</v>
      </c>
      <c r="I30" s="107">
        <v>110</v>
      </c>
      <c r="J30" s="109">
        <v>155.3</v>
      </c>
      <c r="K30" s="110"/>
      <c r="L30" s="111"/>
      <c r="M30" s="111"/>
      <c r="N30" s="111"/>
      <c r="O30" s="111"/>
      <c r="P30" s="111"/>
      <c r="Q30" s="111"/>
      <c r="R30" s="111"/>
      <c r="S30" s="112"/>
      <c r="T30" s="112"/>
      <c r="U30" s="112"/>
      <c r="V30" s="112"/>
      <c r="W30" s="112"/>
      <c r="X30" s="112"/>
    </row>
    <row r="31" spans="1:24" s="93" customFormat="1" ht="20.25" customHeight="1">
      <c r="A31" s="120" t="s">
        <v>156</v>
      </c>
      <c r="B31" s="101" t="s">
        <v>71</v>
      </c>
      <c r="C31" s="99">
        <v>203</v>
      </c>
      <c r="D31" s="115">
        <v>359.6</v>
      </c>
      <c r="E31" s="101" t="s">
        <v>203</v>
      </c>
      <c r="F31" s="99">
        <v>91</v>
      </c>
      <c r="G31" s="115">
        <v>161.2</v>
      </c>
      <c r="H31" s="101" t="s">
        <v>72</v>
      </c>
      <c r="I31" s="99">
        <v>88</v>
      </c>
      <c r="J31" s="116">
        <v>155.9</v>
      </c>
      <c r="K31" s="117"/>
      <c r="L31" s="118"/>
      <c r="M31" s="118"/>
      <c r="N31" s="118"/>
      <c r="O31" s="118"/>
      <c r="P31" s="118"/>
      <c r="Q31" s="118"/>
      <c r="R31" s="118"/>
      <c r="S31" s="92"/>
      <c r="T31" s="92"/>
      <c r="U31" s="92"/>
      <c r="V31" s="92"/>
      <c r="W31" s="92"/>
      <c r="X31" s="92"/>
    </row>
    <row r="32" spans="1:24" s="93" customFormat="1" ht="20.25" customHeight="1">
      <c r="A32" s="120" t="s">
        <v>194</v>
      </c>
      <c r="B32" s="101" t="s">
        <v>71</v>
      </c>
      <c r="C32" s="99">
        <v>86</v>
      </c>
      <c r="D32" s="115">
        <v>598.2</v>
      </c>
      <c r="E32" s="101" t="s">
        <v>203</v>
      </c>
      <c r="F32" s="99">
        <v>39</v>
      </c>
      <c r="G32" s="115">
        <v>271.3</v>
      </c>
      <c r="H32" s="101" t="s">
        <v>72</v>
      </c>
      <c r="I32" s="99">
        <v>22</v>
      </c>
      <c r="J32" s="116">
        <v>153</v>
      </c>
      <c r="K32" s="117"/>
      <c r="L32" s="118"/>
      <c r="M32" s="118"/>
      <c r="N32" s="118"/>
      <c r="O32" s="118"/>
      <c r="P32" s="118"/>
      <c r="Q32" s="118"/>
      <c r="R32" s="118"/>
      <c r="S32" s="92"/>
      <c r="T32" s="92"/>
      <c r="U32" s="92"/>
      <c r="V32" s="92"/>
      <c r="W32" s="92"/>
      <c r="X32" s="92"/>
    </row>
    <row r="33" spans="1:24" s="93" customFormat="1" ht="20.25" customHeight="1">
      <c r="A33" s="120"/>
      <c r="B33" s="101"/>
      <c r="C33" s="99"/>
      <c r="D33" s="115"/>
      <c r="E33" s="101"/>
      <c r="F33" s="99"/>
      <c r="G33" s="115"/>
      <c r="H33" s="101"/>
      <c r="I33" s="99"/>
      <c r="J33" s="116"/>
      <c r="K33" s="117"/>
      <c r="L33" s="118"/>
      <c r="M33" s="118"/>
      <c r="N33" s="118"/>
      <c r="O33" s="118"/>
      <c r="P33" s="118"/>
      <c r="Q33" s="118"/>
      <c r="R33" s="118"/>
      <c r="S33" s="92"/>
      <c r="T33" s="92"/>
      <c r="U33" s="92"/>
      <c r="V33" s="92"/>
      <c r="W33" s="92"/>
      <c r="X33" s="92"/>
    </row>
    <row r="34" spans="1:24" s="113" customFormat="1" ht="20.25" customHeight="1">
      <c r="A34" s="119" t="s">
        <v>159</v>
      </c>
      <c r="B34" s="106" t="s">
        <v>71</v>
      </c>
      <c r="C34" s="107">
        <v>881</v>
      </c>
      <c r="D34" s="108">
        <v>311.8</v>
      </c>
      <c r="E34" s="106" t="s">
        <v>203</v>
      </c>
      <c r="F34" s="107">
        <v>443</v>
      </c>
      <c r="G34" s="108">
        <v>156.8</v>
      </c>
      <c r="H34" s="106" t="s">
        <v>72</v>
      </c>
      <c r="I34" s="107">
        <v>420</v>
      </c>
      <c r="J34" s="109">
        <v>148.6</v>
      </c>
      <c r="K34" s="110"/>
      <c r="L34" s="111"/>
      <c r="M34" s="111"/>
      <c r="N34" s="111"/>
      <c r="O34" s="111"/>
      <c r="P34" s="111"/>
      <c r="Q34" s="111"/>
      <c r="R34" s="111"/>
      <c r="S34" s="112"/>
      <c r="T34" s="112"/>
      <c r="U34" s="112"/>
      <c r="V34" s="112"/>
      <c r="W34" s="112"/>
      <c r="X34" s="112"/>
    </row>
    <row r="35" spans="1:24" s="93" customFormat="1" ht="20.25" customHeight="1">
      <c r="A35" s="120" t="s">
        <v>160</v>
      </c>
      <c r="B35" s="101" t="s">
        <v>71</v>
      </c>
      <c r="C35" s="99">
        <v>313</v>
      </c>
      <c r="D35" s="115">
        <v>300.6</v>
      </c>
      <c r="E35" s="101" t="s">
        <v>203</v>
      </c>
      <c r="F35" s="99">
        <v>173</v>
      </c>
      <c r="G35" s="115">
        <v>166.1</v>
      </c>
      <c r="H35" s="101" t="s">
        <v>72</v>
      </c>
      <c r="I35" s="99">
        <v>165</v>
      </c>
      <c r="J35" s="116">
        <v>158.5</v>
      </c>
      <c r="K35" s="117"/>
      <c r="L35" s="118"/>
      <c r="M35" s="118"/>
      <c r="N35" s="118"/>
      <c r="O35" s="118"/>
      <c r="P35" s="118"/>
      <c r="Q35" s="118"/>
      <c r="R35" s="118"/>
      <c r="S35" s="92"/>
      <c r="T35" s="92"/>
      <c r="U35" s="92"/>
      <c r="V35" s="92"/>
      <c r="W35" s="92"/>
      <c r="X35" s="92"/>
    </row>
    <row r="36" spans="1:24" s="93" customFormat="1" ht="20.25" customHeight="1">
      <c r="A36" s="120" t="s">
        <v>157</v>
      </c>
      <c r="B36" s="101" t="s">
        <v>71</v>
      </c>
      <c r="C36" s="99">
        <v>238</v>
      </c>
      <c r="D36" s="115">
        <v>286.4</v>
      </c>
      <c r="E36" s="101" t="s">
        <v>203</v>
      </c>
      <c r="F36" s="99">
        <v>123</v>
      </c>
      <c r="G36" s="115">
        <v>148</v>
      </c>
      <c r="H36" s="101" t="s">
        <v>72</v>
      </c>
      <c r="I36" s="99">
        <v>103</v>
      </c>
      <c r="J36" s="116">
        <v>123.9</v>
      </c>
      <c r="K36" s="117"/>
      <c r="L36" s="118"/>
      <c r="M36" s="118"/>
      <c r="N36" s="118"/>
      <c r="O36" s="118"/>
      <c r="P36" s="118"/>
      <c r="Q36" s="118"/>
      <c r="R36" s="118"/>
      <c r="S36" s="92"/>
      <c r="T36" s="92"/>
      <c r="U36" s="92"/>
      <c r="V36" s="92"/>
      <c r="W36" s="92"/>
      <c r="X36" s="92"/>
    </row>
    <row r="37" spans="1:24" s="93" customFormat="1" ht="20.25" customHeight="1">
      <c r="A37" s="120" t="s">
        <v>161</v>
      </c>
      <c r="B37" s="101" t="s">
        <v>71</v>
      </c>
      <c r="C37" s="99">
        <v>115</v>
      </c>
      <c r="D37" s="115">
        <v>368.4</v>
      </c>
      <c r="E37" s="101" t="s">
        <v>203</v>
      </c>
      <c r="F37" s="99">
        <v>53</v>
      </c>
      <c r="G37" s="115">
        <v>169.8</v>
      </c>
      <c r="H37" s="101" t="s">
        <v>72</v>
      </c>
      <c r="I37" s="99">
        <v>43</v>
      </c>
      <c r="J37" s="116">
        <v>137.8</v>
      </c>
      <c r="K37" s="117"/>
      <c r="L37" s="118"/>
      <c r="M37" s="118"/>
      <c r="N37" s="118"/>
      <c r="O37" s="118"/>
      <c r="P37" s="118"/>
      <c r="Q37" s="118"/>
      <c r="R37" s="118"/>
      <c r="S37" s="92"/>
      <c r="T37" s="92"/>
      <c r="U37" s="92"/>
      <c r="V37" s="92"/>
      <c r="W37" s="92"/>
      <c r="X37" s="92"/>
    </row>
    <row r="38" spans="1:24" s="93" customFormat="1" ht="20.25" customHeight="1">
      <c r="A38" s="120" t="s">
        <v>162</v>
      </c>
      <c r="B38" s="101" t="s">
        <v>71</v>
      </c>
      <c r="C38" s="99">
        <v>146</v>
      </c>
      <c r="D38" s="115">
        <v>344.4</v>
      </c>
      <c r="E38" s="101" t="s">
        <v>72</v>
      </c>
      <c r="F38" s="99">
        <v>80</v>
      </c>
      <c r="G38" s="115">
        <v>188.7</v>
      </c>
      <c r="H38" s="101" t="s">
        <v>203</v>
      </c>
      <c r="I38" s="99">
        <v>53</v>
      </c>
      <c r="J38" s="116">
        <v>125</v>
      </c>
      <c r="K38" s="117"/>
      <c r="L38" s="118"/>
      <c r="M38" s="118"/>
      <c r="N38" s="118"/>
      <c r="O38" s="118"/>
      <c r="P38" s="118"/>
      <c r="Q38" s="118"/>
      <c r="R38" s="118"/>
      <c r="S38" s="92"/>
      <c r="T38" s="92"/>
      <c r="U38" s="92"/>
      <c r="V38" s="92"/>
      <c r="W38" s="92"/>
      <c r="X38" s="92"/>
    </row>
    <row r="39" spans="1:24" s="93" customFormat="1" ht="20.25" customHeight="1">
      <c r="A39" s="120" t="s">
        <v>163</v>
      </c>
      <c r="B39" s="101" t="s">
        <v>71</v>
      </c>
      <c r="C39" s="99">
        <v>46</v>
      </c>
      <c r="D39" s="115">
        <v>348.4</v>
      </c>
      <c r="E39" s="101" t="s">
        <v>203</v>
      </c>
      <c r="F39" s="99">
        <v>22</v>
      </c>
      <c r="G39" s="115">
        <v>166.6</v>
      </c>
      <c r="H39" s="101" t="s">
        <v>72</v>
      </c>
      <c r="I39" s="99">
        <v>17</v>
      </c>
      <c r="J39" s="116">
        <v>128.7</v>
      </c>
      <c r="K39" s="117"/>
      <c r="L39" s="118"/>
      <c r="M39" s="118"/>
      <c r="N39" s="118"/>
      <c r="O39" s="118"/>
      <c r="P39" s="118"/>
      <c r="Q39" s="118"/>
      <c r="R39" s="118"/>
      <c r="S39" s="92"/>
      <c r="T39" s="92"/>
      <c r="U39" s="92"/>
      <c r="V39" s="92"/>
      <c r="W39" s="92"/>
      <c r="X39" s="92"/>
    </row>
    <row r="40" spans="1:24" s="93" customFormat="1" ht="20.25" customHeight="1">
      <c r="A40" s="120" t="s">
        <v>158</v>
      </c>
      <c r="B40" s="101" t="s">
        <v>71</v>
      </c>
      <c r="C40" s="99">
        <v>23</v>
      </c>
      <c r="D40" s="115">
        <v>269.1</v>
      </c>
      <c r="E40" s="101" t="s">
        <v>203</v>
      </c>
      <c r="F40" s="99">
        <v>19</v>
      </c>
      <c r="G40" s="115">
        <v>222.3</v>
      </c>
      <c r="H40" s="101" t="s">
        <v>72</v>
      </c>
      <c r="I40" s="99">
        <v>12</v>
      </c>
      <c r="J40" s="116">
        <v>140.4</v>
      </c>
      <c r="K40" s="117"/>
      <c r="L40" s="118"/>
      <c r="M40" s="118"/>
      <c r="N40" s="118"/>
      <c r="O40" s="118"/>
      <c r="P40" s="118"/>
      <c r="Q40" s="118"/>
      <c r="R40" s="118"/>
      <c r="S40" s="92"/>
      <c r="T40" s="92"/>
      <c r="U40" s="92"/>
      <c r="V40" s="92"/>
      <c r="W40" s="92"/>
      <c r="X40" s="92"/>
    </row>
    <row r="41" spans="1:24" s="93" customFormat="1" ht="20.25" customHeight="1">
      <c r="A41" s="120"/>
      <c r="B41" s="101"/>
      <c r="C41" s="99"/>
      <c r="D41" s="115"/>
      <c r="E41" s="101"/>
      <c r="F41" s="99"/>
      <c r="G41" s="115"/>
      <c r="H41" s="101"/>
      <c r="I41" s="99"/>
      <c r="J41" s="116"/>
      <c r="K41" s="117"/>
      <c r="L41" s="118"/>
      <c r="M41" s="118"/>
      <c r="N41" s="118"/>
      <c r="O41" s="118"/>
      <c r="P41" s="118"/>
      <c r="Q41" s="118"/>
      <c r="R41" s="118"/>
      <c r="S41" s="92"/>
      <c r="T41" s="92"/>
      <c r="U41" s="92"/>
      <c r="V41" s="92"/>
      <c r="W41" s="92"/>
      <c r="X41" s="92"/>
    </row>
    <row r="42" spans="1:24" s="113" customFormat="1" ht="20.25" customHeight="1">
      <c r="A42" s="119" t="s">
        <v>164</v>
      </c>
      <c r="B42" s="106" t="s">
        <v>71</v>
      </c>
      <c r="C42" s="107">
        <v>865</v>
      </c>
      <c r="D42" s="108">
        <v>300.4</v>
      </c>
      <c r="E42" s="106" t="s">
        <v>72</v>
      </c>
      <c r="F42" s="107">
        <v>442</v>
      </c>
      <c r="G42" s="108">
        <v>153.5</v>
      </c>
      <c r="H42" s="106" t="s">
        <v>203</v>
      </c>
      <c r="I42" s="107">
        <v>401</v>
      </c>
      <c r="J42" s="109">
        <v>139.3</v>
      </c>
      <c r="K42" s="110"/>
      <c r="L42" s="111"/>
      <c r="M42" s="111"/>
      <c r="N42" s="111"/>
      <c r="O42" s="111"/>
      <c r="P42" s="111"/>
      <c r="Q42" s="111"/>
      <c r="R42" s="111"/>
      <c r="S42" s="112"/>
      <c r="T42" s="112"/>
      <c r="U42" s="112"/>
      <c r="V42" s="112"/>
      <c r="W42" s="112"/>
      <c r="X42" s="112"/>
    </row>
    <row r="43" spans="1:24" s="93" customFormat="1" ht="20.25" customHeight="1">
      <c r="A43" s="120" t="s">
        <v>165</v>
      </c>
      <c r="B43" s="101" t="s">
        <v>71</v>
      </c>
      <c r="C43" s="99">
        <v>836</v>
      </c>
      <c r="D43" s="115">
        <v>295.7</v>
      </c>
      <c r="E43" s="101" t="s">
        <v>72</v>
      </c>
      <c r="F43" s="99">
        <v>416</v>
      </c>
      <c r="G43" s="115">
        <v>147.2</v>
      </c>
      <c r="H43" s="101" t="s">
        <v>203</v>
      </c>
      <c r="I43" s="99">
        <v>393</v>
      </c>
      <c r="J43" s="116">
        <v>139</v>
      </c>
      <c r="K43" s="117"/>
      <c r="L43" s="118"/>
      <c r="M43" s="118"/>
      <c r="N43" s="118"/>
      <c r="O43" s="118"/>
      <c r="P43" s="118"/>
      <c r="Q43" s="118"/>
      <c r="R43" s="118"/>
      <c r="S43" s="92"/>
      <c r="T43" s="92"/>
      <c r="U43" s="92"/>
      <c r="V43" s="92"/>
      <c r="W43" s="92"/>
      <c r="X43" s="92"/>
    </row>
    <row r="44" spans="1:24" s="93" customFormat="1" ht="20.25" customHeight="1">
      <c r="A44" s="120" t="s">
        <v>166</v>
      </c>
      <c r="B44" s="101" t="s">
        <v>71</v>
      </c>
      <c r="C44" s="99">
        <v>29</v>
      </c>
      <c r="D44" s="115">
        <v>554</v>
      </c>
      <c r="E44" s="101" t="s">
        <v>72</v>
      </c>
      <c r="F44" s="99">
        <v>26</v>
      </c>
      <c r="G44" s="115">
        <v>496.7</v>
      </c>
      <c r="H44" s="101" t="s">
        <v>73</v>
      </c>
      <c r="I44" s="99">
        <v>10</v>
      </c>
      <c r="J44" s="116">
        <v>191</v>
      </c>
      <c r="K44" s="117"/>
      <c r="L44" s="118"/>
      <c r="M44" s="118"/>
      <c r="N44" s="118"/>
      <c r="O44" s="118"/>
      <c r="P44" s="118"/>
      <c r="Q44" s="118"/>
      <c r="R44" s="118"/>
      <c r="S44" s="92"/>
      <c r="T44" s="92"/>
      <c r="U44" s="92"/>
      <c r="V44" s="92"/>
      <c r="W44" s="92"/>
      <c r="X44" s="92"/>
    </row>
    <row r="45" spans="1:24" s="93" customFormat="1" ht="20.25" customHeight="1">
      <c r="A45" s="120"/>
      <c r="B45" s="101"/>
      <c r="C45" s="99"/>
      <c r="D45" s="115"/>
      <c r="E45" s="101"/>
      <c r="F45" s="99"/>
      <c r="G45" s="115"/>
      <c r="H45" s="101"/>
      <c r="I45" s="99"/>
      <c r="J45" s="116"/>
      <c r="K45" s="117"/>
      <c r="L45" s="118"/>
      <c r="M45" s="118"/>
      <c r="N45" s="118"/>
      <c r="O45" s="118"/>
      <c r="P45" s="118"/>
      <c r="Q45" s="118"/>
      <c r="R45" s="118"/>
      <c r="S45" s="92"/>
      <c r="T45" s="92"/>
      <c r="U45" s="92"/>
      <c r="V45" s="92"/>
      <c r="W45" s="92"/>
      <c r="X45" s="92"/>
    </row>
    <row r="46" spans="1:24" s="113" customFormat="1" ht="20.25" customHeight="1">
      <c r="A46" s="119" t="s">
        <v>196</v>
      </c>
      <c r="B46" s="106" t="s">
        <v>71</v>
      </c>
      <c r="C46" s="107">
        <v>252</v>
      </c>
      <c r="D46" s="108">
        <v>287</v>
      </c>
      <c r="E46" s="106" t="s">
        <v>203</v>
      </c>
      <c r="F46" s="107">
        <v>153</v>
      </c>
      <c r="G46" s="108">
        <v>174.3</v>
      </c>
      <c r="H46" s="106" t="s">
        <v>72</v>
      </c>
      <c r="I46" s="107">
        <v>121</v>
      </c>
      <c r="J46" s="109">
        <v>137.8</v>
      </c>
      <c r="K46" s="110"/>
      <c r="L46" s="111"/>
      <c r="M46" s="111"/>
      <c r="N46" s="111"/>
      <c r="O46" s="111"/>
      <c r="P46" s="111"/>
      <c r="Q46" s="111"/>
      <c r="R46" s="111"/>
      <c r="S46" s="112"/>
      <c r="T46" s="112"/>
      <c r="U46" s="112"/>
      <c r="V46" s="112"/>
      <c r="W46" s="112"/>
      <c r="X46" s="112"/>
    </row>
    <row r="47" spans="1:24" s="93" customFormat="1" ht="20.25" customHeight="1">
      <c r="A47" s="120" t="s">
        <v>167</v>
      </c>
      <c r="B47" s="101" t="s">
        <v>71</v>
      </c>
      <c r="C47" s="99">
        <v>93</v>
      </c>
      <c r="D47" s="115">
        <v>234.8</v>
      </c>
      <c r="E47" s="101" t="s">
        <v>203</v>
      </c>
      <c r="F47" s="99">
        <v>75</v>
      </c>
      <c r="G47" s="115">
        <v>189.3</v>
      </c>
      <c r="H47" s="101" t="s">
        <v>72</v>
      </c>
      <c r="I47" s="99">
        <v>48</v>
      </c>
      <c r="J47" s="116">
        <v>121.2</v>
      </c>
      <c r="K47" s="117"/>
      <c r="L47" s="118"/>
      <c r="M47" s="118"/>
      <c r="N47" s="118"/>
      <c r="O47" s="118"/>
      <c r="P47" s="118"/>
      <c r="Q47" s="118"/>
      <c r="R47" s="118"/>
      <c r="S47" s="92"/>
      <c r="T47" s="92"/>
      <c r="U47" s="92"/>
      <c r="V47" s="92"/>
      <c r="W47" s="92"/>
      <c r="X47" s="92"/>
    </row>
    <row r="48" spans="1:24" s="93" customFormat="1" ht="20.25" customHeight="1">
      <c r="A48" s="120" t="s">
        <v>168</v>
      </c>
      <c r="B48" s="101" t="s">
        <v>71</v>
      </c>
      <c r="C48" s="99">
        <v>134</v>
      </c>
      <c r="D48" s="115">
        <v>310.8</v>
      </c>
      <c r="E48" s="101" t="s">
        <v>203</v>
      </c>
      <c r="F48" s="99">
        <v>67</v>
      </c>
      <c r="G48" s="115">
        <v>155.4</v>
      </c>
      <c r="H48" s="101" t="s">
        <v>72</v>
      </c>
      <c r="I48" s="99">
        <v>65</v>
      </c>
      <c r="J48" s="116">
        <v>150.8</v>
      </c>
      <c r="K48" s="117"/>
      <c r="L48" s="118"/>
      <c r="M48" s="118"/>
      <c r="N48" s="118"/>
      <c r="O48" s="118"/>
      <c r="P48" s="118"/>
      <c r="Q48" s="118"/>
      <c r="R48" s="118"/>
      <c r="S48" s="92"/>
      <c r="T48" s="92"/>
      <c r="U48" s="92"/>
      <c r="V48" s="92"/>
      <c r="W48" s="92"/>
      <c r="X48" s="92"/>
    </row>
    <row r="49" spans="1:24" s="93" customFormat="1" ht="20.25" customHeight="1">
      <c r="A49" s="163" t="s">
        <v>169</v>
      </c>
      <c r="B49" s="135" t="s">
        <v>71</v>
      </c>
      <c r="C49" s="133">
        <v>25</v>
      </c>
      <c r="D49" s="164">
        <v>491.9</v>
      </c>
      <c r="E49" s="135" t="s">
        <v>203</v>
      </c>
      <c r="F49" s="133">
        <v>11</v>
      </c>
      <c r="G49" s="164">
        <v>216.5</v>
      </c>
      <c r="H49" s="135" t="s">
        <v>72</v>
      </c>
      <c r="I49" s="133">
        <v>8</v>
      </c>
      <c r="J49" s="134">
        <v>157.4</v>
      </c>
      <c r="K49" s="117"/>
      <c r="L49" s="118"/>
      <c r="M49" s="118"/>
      <c r="N49" s="118"/>
      <c r="O49" s="118"/>
      <c r="P49" s="118"/>
      <c r="Q49" s="118"/>
      <c r="R49" s="118"/>
      <c r="S49" s="92"/>
      <c r="T49" s="92"/>
      <c r="U49" s="92"/>
      <c r="V49" s="92"/>
      <c r="W49" s="92"/>
      <c r="X49" s="92"/>
    </row>
    <row r="50" spans="1:24" s="93" customFormat="1" ht="20.25" customHeight="1">
      <c r="A50" s="169"/>
      <c r="B50" s="99"/>
      <c r="C50" s="99"/>
      <c r="D50" s="115"/>
      <c r="E50" s="99"/>
      <c r="F50" s="99"/>
      <c r="G50" s="115"/>
      <c r="H50" s="99"/>
      <c r="I50" s="99"/>
      <c r="J50" s="115"/>
      <c r="K50" s="117"/>
      <c r="L50" s="118"/>
      <c r="M50" s="118"/>
      <c r="N50" s="118"/>
      <c r="O50" s="118"/>
      <c r="P50" s="118"/>
      <c r="Q50" s="118"/>
      <c r="R50" s="118"/>
      <c r="S50" s="92"/>
      <c r="T50" s="92"/>
      <c r="U50" s="92"/>
      <c r="V50" s="92"/>
      <c r="W50" s="92"/>
      <c r="X50" s="92"/>
    </row>
    <row r="51" spans="1:24" s="93" customFormat="1" ht="20.25" customHeight="1">
      <c r="A51" s="169"/>
      <c r="B51" s="99"/>
      <c r="C51" s="99"/>
      <c r="D51" s="115"/>
      <c r="E51" s="99"/>
      <c r="F51" s="99"/>
      <c r="G51" s="115"/>
      <c r="H51" s="99"/>
      <c r="I51" s="99"/>
      <c r="J51" s="115"/>
      <c r="K51" s="117"/>
      <c r="L51" s="118"/>
      <c r="M51" s="118"/>
      <c r="N51" s="118"/>
      <c r="O51" s="118"/>
      <c r="P51" s="118"/>
      <c r="Q51" s="118"/>
      <c r="R51" s="118"/>
      <c r="S51" s="92"/>
      <c r="T51" s="92"/>
      <c r="U51" s="92"/>
      <c r="V51" s="92"/>
      <c r="W51" s="92"/>
      <c r="X51" s="92"/>
    </row>
    <row r="52" spans="1:24" s="93" customFormat="1" ht="20.25" customHeight="1">
      <c r="A52" s="170"/>
      <c r="B52" s="133"/>
      <c r="C52" s="133"/>
      <c r="D52" s="164"/>
      <c r="E52" s="133"/>
      <c r="F52" s="133"/>
      <c r="G52" s="164"/>
      <c r="H52" s="133"/>
      <c r="I52" s="133"/>
      <c r="J52" s="164"/>
      <c r="K52" s="117"/>
      <c r="L52" s="118"/>
      <c r="M52" s="118"/>
      <c r="N52" s="118"/>
      <c r="O52" s="118"/>
      <c r="P52" s="118"/>
      <c r="Q52" s="118"/>
      <c r="R52" s="118"/>
      <c r="S52" s="92"/>
      <c r="T52" s="92"/>
      <c r="U52" s="92"/>
      <c r="V52" s="92"/>
      <c r="W52" s="92"/>
      <c r="X52" s="92"/>
    </row>
    <row r="53" spans="1:11" s="93" customFormat="1" ht="20.25" customHeight="1">
      <c r="A53" s="165"/>
      <c r="B53" s="166" t="s">
        <v>184</v>
      </c>
      <c r="C53" s="167"/>
      <c r="D53" s="168"/>
      <c r="E53" s="166" t="s">
        <v>185</v>
      </c>
      <c r="F53" s="167"/>
      <c r="G53" s="168"/>
      <c r="H53" s="166" t="s">
        <v>186</v>
      </c>
      <c r="I53" s="167"/>
      <c r="J53" s="168"/>
      <c r="K53" s="92"/>
    </row>
    <row r="54" spans="1:11" s="93" customFormat="1" ht="20.25" customHeight="1">
      <c r="A54" s="94"/>
      <c r="B54" s="95" t="s">
        <v>187</v>
      </c>
      <c r="C54" s="95" t="s">
        <v>68</v>
      </c>
      <c r="D54" s="96" t="s">
        <v>69</v>
      </c>
      <c r="E54" s="95" t="s">
        <v>187</v>
      </c>
      <c r="F54" s="95" t="s">
        <v>68</v>
      </c>
      <c r="G54" s="96" t="s">
        <v>69</v>
      </c>
      <c r="H54" s="95" t="s">
        <v>187</v>
      </c>
      <c r="I54" s="95" t="s">
        <v>68</v>
      </c>
      <c r="J54" s="96" t="s">
        <v>69</v>
      </c>
      <c r="K54" s="92"/>
    </row>
    <row r="55" spans="1:24" s="93" customFormat="1" ht="20.25" customHeight="1">
      <c r="A55" s="120"/>
      <c r="B55" s="101"/>
      <c r="C55" s="99"/>
      <c r="D55" s="115"/>
      <c r="E55" s="101"/>
      <c r="F55" s="99"/>
      <c r="G55" s="115"/>
      <c r="H55" s="101"/>
      <c r="I55" s="99"/>
      <c r="J55" s="116"/>
      <c r="K55" s="117"/>
      <c r="L55" s="118"/>
      <c r="M55" s="118"/>
      <c r="N55" s="118"/>
      <c r="O55" s="118"/>
      <c r="P55" s="118"/>
      <c r="Q55" s="118"/>
      <c r="R55" s="118"/>
      <c r="S55" s="92"/>
      <c r="T55" s="92"/>
      <c r="U55" s="92"/>
      <c r="V55" s="92"/>
      <c r="W55" s="92"/>
      <c r="X55" s="92"/>
    </row>
    <row r="56" spans="1:24" s="113" customFormat="1" ht="20.25" customHeight="1">
      <c r="A56" s="119" t="s">
        <v>197</v>
      </c>
      <c r="B56" s="106" t="s">
        <v>71</v>
      </c>
      <c r="C56" s="107">
        <v>160</v>
      </c>
      <c r="D56" s="108">
        <v>223.7</v>
      </c>
      <c r="E56" s="106" t="s">
        <v>203</v>
      </c>
      <c r="F56" s="107">
        <v>107</v>
      </c>
      <c r="G56" s="108">
        <v>149.6</v>
      </c>
      <c r="H56" s="106" t="s">
        <v>72</v>
      </c>
      <c r="I56" s="107">
        <v>94</v>
      </c>
      <c r="J56" s="109">
        <v>131.4</v>
      </c>
      <c r="K56" s="110"/>
      <c r="L56" s="111"/>
      <c r="M56" s="111"/>
      <c r="N56" s="111"/>
      <c r="O56" s="111"/>
      <c r="P56" s="111"/>
      <c r="Q56" s="111"/>
      <c r="R56" s="111"/>
      <c r="S56" s="112"/>
      <c r="T56" s="112"/>
      <c r="U56" s="112"/>
      <c r="V56" s="112"/>
      <c r="W56" s="112"/>
      <c r="X56" s="112"/>
    </row>
    <row r="57" spans="1:24" s="93" customFormat="1" ht="20.25" customHeight="1">
      <c r="A57" s="120" t="s">
        <v>170</v>
      </c>
      <c r="B57" s="101" t="s">
        <v>71</v>
      </c>
      <c r="C57" s="99">
        <v>143</v>
      </c>
      <c r="D57" s="115">
        <v>227.1</v>
      </c>
      <c r="E57" s="101" t="s">
        <v>203</v>
      </c>
      <c r="F57" s="99">
        <v>86</v>
      </c>
      <c r="G57" s="115">
        <v>136.6</v>
      </c>
      <c r="H57" s="101" t="s">
        <v>72</v>
      </c>
      <c r="I57" s="99">
        <v>83</v>
      </c>
      <c r="J57" s="116">
        <v>131.8</v>
      </c>
      <c r="K57" s="117"/>
      <c r="L57" s="118"/>
      <c r="M57" s="118"/>
      <c r="N57" s="118"/>
      <c r="O57" s="118"/>
      <c r="P57" s="118"/>
      <c r="Q57" s="118"/>
      <c r="R57" s="118"/>
      <c r="S57" s="92"/>
      <c r="T57" s="92"/>
      <c r="U57" s="92"/>
      <c r="V57" s="92"/>
      <c r="W57" s="92"/>
      <c r="X57" s="92"/>
    </row>
    <row r="58" spans="1:24" s="93" customFormat="1" ht="20.25" customHeight="1">
      <c r="A58" s="120" t="s">
        <v>171</v>
      </c>
      <c r="B58" s="101" t="s">
        <v>203</v>
      </c>
      <c r="C58" s="99">
        <v>21</v>
      </c>
      <c r="D58" s="115">
        <v>245.1</v>
      </c>
      <c r="E58" s="101" t="s">
        <v>71</v>
      </c>
      <c r="F58" s="99">
        <v>17</v>
      </c>
      <c r="G58" s="115">
        <v>198.4</v>
      </c>
      <c r="H58" s="101" t="s">
        <v>73</v>
      </c>
      <c r="I58" s="99">
        <v>13</v>
      </c>
      <c r="J58" s="116">
        <v>151.7</v>
      </c>
      <c r="K58" s="117"/>
      <c r="L58" s="118"/>
      <c r="M58" s="118"/>
      <c r="N58" s="118"/>
      <c r="O58" s="118"/>
      <c r="P58" s="118"/>
      <c r="Q58" s="118"/>
      <c r="R58" s="118"/>
      <c r="S58" s="92"/>
      <c r="T58" s="92"/>
      <c r="U58" s="92"/>
      <c r="V58" s="92"/>
      <c r="W58" s="92"/>
      <c r="X58" s="92"/>
    </row>
    <row r="59" spans="1:24" s="93" customFormat="1" ht="20.25" customHeight="1">
      <c r="A59" s="120"/>
      <c r="B59" s="99"/>
      <c r="C59" s="99"/>
      <c r="D59" s="116"/>
      <c r="E59" s="99"/>
      <c r="F59" s="99"/>
      <c r="G59" s="116"/>
      <c r="H59" s="99"/>
      <c r="I59" s="99"/>
      <c r="J59" s="116"/>
      <c r="K59" s="117"/>
      <c r="L59" s="118"/>
      <c r="M59" s="118"/>
      <c r="N59" s="118"/>
      <c r="O59" s="118"/>
      <c r="P59" s="118"/>
      <c r="Q59" s="118"/>
      <c r="R59" s="118"/>
      <c r="S59" s="92"/>
      <c r="T59" s="92"/>
      <c r="U59" s="92"/>
      <c r="V59" s="92"/>
      <c r="W59" s="92"/>
      <c r="X59" s="92"/>
    </row>
    <row r="60" spans="1:24" s="113" customFormat="1" ht="20.25" customHeight="1">
      <c r="A60" s="119" t="s">
        <v>172</v>
      </c>
      <c r="B60" s="106" t="s">
        <v>71</v>
      </c>
      <c r="C60" s="107">
        <v>227</v>
      </c>
      <c r="D60" s="108">
        <v>311.9</v>
      </c>
      <c r="E60" s="106" t="s">
        <v>72</v>
      </c>
      <c r="F60" s="107">
        <v>132</v>
      </c>
      <c r="G60" s="108">
        <v>181.4</v>
      </c>
      <c r="H60" s="106" t="s">
        <v>203</v>
      </c>
      <c r="I60" s="107">
        <v>117</v>
      </c>
      <c r="J60" s="109">
        <v>160.8</v>
      </c>
      <c r="K60" s="110"/>
      <c r="L60" s="111"/>
      <c r="M60" s="111"/>
      <c r="N60" s="111"/>
      <c r="O60" s="111"/>
      <c r="P60" s="111"/>
      <c r="Q60" s="111"/>
      <c r="R60" s="111"/>
      <c r="S60" s="112"/>
      <c r="T60" s="112"/>
      <c r="U60" s="112"/>
      <c r="V60" s="112"/>
      <c r="W60" s="112"/>
      <c r="X60" s="112"/>
    </row>
    <row r="61" spans="1:24" s="93" customFormat="1" ht="20.25" customHeight="1">
      <c r="A61" s="120" t="s">
        <v>173</v>
      </c>
      <c r="B61" s="101" t="s">
        <v>71</v>
      </c>
      <c r="C61" s="99">
        <v>188</v>
      </c>
      <c r="D61" s="115">
        <v>306.6</v>
      </c>
      <c r="E61" s="101" t="s">
        <v>72</v>
      </c>
      <c r="F61" s="99">
        <v>113</v>
      </c>
      <c r="G61" s="115">
        <v>184.3</v>
      </c>
      <c r="H61" s="101" t="s">
        <v>203</v>
      </c>
      <c r="I61" s="99">
        <v>98</v>
      </c>
      <c r="J61" s="116">
        <v>159.8</v>
      </c>
      <c r="K61" s="117"/>
      <c r="L61" s="118"/>
      <c r="M61" s="118"/>
      <c r="N61" s="118"/>
      <c r="O61" s="118"/>
      <c r="P61" s="118"/>
      <c r="Q61" s="118"/>
      <c r="R61" s="118"/>
      <c r="S61" s="92"/>
      <c r="T61" s="92"/>
      <c r="U61" s="92"/>
      <c r="V61" s="92"/>
      <c r="W61" s="92"/>
      <c r="X61" s="92"/>
    </row>
    <row r="62" spans="1:24" s="93" customFormat="1" ht="20.25" customHeight="1">
      <c r="A62" s="120" t="s">
        <v>174</v>
      </c>
      <c r="B62" s="101" t="s">
        <v>71</v>
      </c>
      <c r="C62" s="99">
        <v>39</v>
      </c>
      <c r="D62" s="115">
        <v>340.3</v>
      </c>
      <c r="E62" s="101" t="s">
        <v>203</v>
      </c>
      <c r="F62" s="99">
        <v>19</v>
      </c>
      <c r="G62" s="115">
        <v>165.8</v>
      </c>
      <c r="H62" s="101"/>
      <c r="I62" s="99"/>
      <c r="J62" s="116"/>
      <c r="K62" s="117"/>
      <c r="L62" s="118"/>
      <c r="M62" s="118"/>
      <c r="N62" s="118"/>
      <c r="O62" s="118"/>
      <c r="P62" s="118"/>
      <c r="Q62" s="118"/>
      <c r="R62" s="118"/>
      <c r="S62" s="92"/>
      <c r="T62" s="92"/>
      <c r="U62" s="92"/>
      <c r="V62" s="92"/>
      <c r="W62" s="92"/>
      <c r="X62" s="92"/>
    </row>
    <row r="63" spans="1:24" s="131" customFormat="1" ht="20.25" customHeight="1">
      <c r="A63" s="123"/>
      <c r="B63" s="124"/>
      <c r="C63" s="125"/>
      <c r="D63" s="126"/>
      <c r="E63" s="101" t="s">
        <v>72</v>
      </c>
      <c r="F63" s="99">
        <v>19</v>
      </c>
      <c r="G63" s="115">
        <v>165.8</v>
      </c>
      <c r="H63" s="124"/>
      <c r="I63" s="125"/>
      <c r="J63" s="127"/>
      <c r="K63" s="128"/>
      <c r="L63" s="129"/>
      <c r="M63" s="129"/>
      <c r="N63" s="129"/>
      <c r="O63" s="129"/>
      <c r="P63" s="129"/>
      <c r="Q63" s="129"/>
      <c r="R63" s="129"/>
      <c r="S63" s="130"/>
      <c r="T63" s="130"/>
      <c r="U63" s="130"/>
      <c r="V63" s="130"/>
      <c r="W63" s="130"/>
      <c r="X63" s="130"/>
    </row>
    <row r="64" spans="1:24" s="131" customFormat="1" ht="20.25" customHeight="1">
      <c r="A64" s="123"/>
      <c r="B64" s="124"/>
      <c r="C64" s="125"/>
      <c r="D64" s="126"/>
      <c r="E64" s="101"/>
      <c r="F64" s="99"/>
      <c r="G64" s="115"/>
      <c r="H64" s="124"/>
      <c r="I64" s="125"/>
      <c r="J64" s="127"/>
      <c r="K64" s="128"/>
      <c r="L64" s="129"/>
      <c r="M64" s="129"/>
      <c r="N64" s="129"/>
      <c r="O64" s="129"/>
      <c r="P64" s="129"/>
      <c r="Q64" s="129"/>
      <c r="R64" s="129"/>
      <c r="S64" s="130"/>
      <c r="T64" s="130"/>
      <c r="U64" s="130"/>
      <c r="V64" s="130"/>
      <c r="W64" s="130"/>
      <c r="X64" s="130"/>
    </row>
    <row r="65" spans="1:24" s="113" customFormat="1" ht="20.25" customHeight="1">
      <c r="A65" s="119" t="s">
        <v>175</v>
      </c>
      <c r="B65" s="106" t="s">
        <v>71</v>
      </c>
      <c r="C65" s="107">
        <v>290</v>
      </c>
      <c r="D65" s="108">
        <v>292.6</v>
      </c>
      <c r="E65" s="106" t="s">
        <v>203</v>
      </c>
      <c r="F65" s="107">
        <v>185</v>
      </c>
      <c r="G65" s="108">
        <v>186.7</v>
      </c>
      <c r="H65" s="106" t="s">
        <v>72</v>
      </c>
      <c r="I65" s="107">
        <v>144</v>
      </c>
      <c r="J65" s="109">
        <v>145.3</v>
      </c>
      <c r="K65" s="110"/>
      <c r="L65" s="111"/>
      <c r="M65" s="111"/>
      <c r="N65" s="111"/>
      <c r="O65" s="111"/>
      <c r="P65" s="111"/>
      <c r="Q65" s="111"/>
      <c r="R65" s="111"/>
      <c r="S65" s="112"/>
      <c r="T65" s="112"/>
      <c r="U65" s="112"/>
      <c r="V65" s="112"/>
      <c r="W65" s="112"/>
      <c r="X65" s="112"/>
    </row>
    <row r="66" spans="1:24" s="93" customFormat="1" ht="20.25" customHeight="1">
      <c r="A66" s="120" t="s">
        <v>176</v>
      </c>
      <c r="B66" s="101" t="s">
        <v>71</v>
      </c>
      <c r="C66" s="99">
        <v>281</v>
      </c>
      <c r="D66" s="115">
        <v>297.9</v>
      </c>
      <c r="E66" s="101" t="s">
        <v>203</v>
      </c>
      <c r="F66" s="99">
        <v>172</v>
      </c>
      <c r="G66" s="115">
        <v>182.4</v>
      </c>
      <c r="H66" s="101" t="s">
        <v>72</v>
      </c>
      <c r="I66" s="99">
        <v>138</v>
      </c>
      <c r="J66" s="116">
        <v>146.3</v>
      </c>
      <c r="K66" s="117"/>
      <c r="L66" s="118"/>
      <c r="M66" s="118"/>
      <c r="N66" s="118"/>
      <c r="O66" s="118"/>
      <c r="P66" s="118"/>
      <c r="Q66" s="118"/>
      <c r="R66" s="118"/>
      <c r="S66" s="92"/>
      <c r="T66" s="92"/>
      <c r="U66" s="92"/>
      <c r="V66" s="92"/>
      <c r="W66" s="92"/>
      <c r="X66" s="92"/>
    </row>
    <row r="67" spans="1:27" s="93" customFormat="1" ht="20.25" customHeight="1">
      <c r="A67" s="120" t="s">
        <v>177</v>
      </c>
      <c r="B67" s="101" t="s">
        <v>203</v>
      </c>
      <c r="C67" s="99">
        <v>13</v>
      </c>
      <c r="D67" s="115">
        <v>270.9</v>
      </c>
      <c r="E67" s="101" t="s">
        <v>71</v>
      </c>
      <c r="F67" s="99">
        <v>9</v>
      </c>
      <c r="G67" s="115">
        <v>187.6</v>
      </c>
      <c r="H67" s="101" t="s">
        <v>72</v>
      </c>
      <c r="I67" s="99">
        <v>6</v>
      </c>
      <c r="J67" s="116">
        <v>125.1</v>
      </c>
      <c r="K67" s="92"/>
      <c r="L67" s="118"/>
      <c r="M67" s="118"/>
      <c r="N67" s="118"/>
      <c r="O67" s="118"/>
      <c r="P67" s="118"/>
      <c r="Q67" s="118"/>
      <c r="R67" s="118"/>
      <c r="S67" s="118"/>
      <c r="T67" s="118"/>
      <c r="U67" s="118"/>
      <c r="V67" s="92"/>
      <c r="W67" s="92"/>
      <c r="X67" s="92"/>
      <c r="Y67" s="92"/>
      <c r="Z67" s="92"/>
      <c r="AA67" s="92"/>
    </row>
    <row r="68" spans="1:27" s="93" customFormat="1" ht="20.25" customHeight="1">
      <c r="A68" s="120"/>
      <c r="B68" s="99"/>
      <c r="C68" s="99"/>
      <c r="D68" s="116"/>
      <c r="E68" s="99"/>
      <c r="F68" s="99"/>
      <c r="G68" s="116"/>
      <c r="H68" s="99"/>
      <c r="I68" s="99"/>
      <c r="J68" s="116"/>
      <c r="K68" s="92"/>
      <c r="L68" s="118"/>
      <c r="M68" s="118"/>
      <c r="N68" s="118"/>
      <c r="O68" s="118"/>
      <c r="P68" s="118"/>
      <c r="Q68" s="118"/>
      <c r="R68" s="118"/>
      <c r="S68" s="118"/>
      <c r="T68" s="118"/>
      <c r="U68" s="118"/>
      <c r="V68" s="92"/>
      <c r="W68" s="92"/>
      <c r="X68" s="92"/>
      <c r="Y68" s="92"/>
      <c r="Z68" s="92"/>
      <c r="AA68" s="92"/>
    </row>
    <row r="69" spans="1:24" s="113" customFormat="1" ht="20.25" customHeight="1">
      <c r="A69" s="119" t="s">
        <v>178</v>
      </c>
      <c r="B69" s="106" t="s">
        <v>71</v>
      </c>
      <c r="C69" s="107">
        <v>742</v>
      </c>
      <c r="D69" s="108">
        <v>303.1</v>
      </c>
      <c r="E69" s="106" t="s">
        <v>207</v>
      </c>
      <c r="F69" s="107">
        <v>390</v>
      </c>
      <c r="G69" s="108">
        <v>159.3</v>
      </c>
      <c r="H69" s="106" t="s">
        <v>72</v>
      </c>
      <c r="I69" s="107">
        <v>368</v>
      </c>
      <c r="J69" s="109">
        <v>150.3</v>
      </c>
      <c r="K69" s="110"/>
      <c r="L69" s="111"/>
      <c r="M69" s="111"/>
      <c r="N69" s="111"/>
      <c r="O69" s="111"/>
      <c r="P69" s="111"/>
      <c r="Q69" s="111"/>
      <c r="R69" s="111"/>
      <c r="S69" s="112"/>
      <c r="T69" s="112"/>
      <c r="U69" s="112"/>
      <c r="V69" s="112"/>
      <c r="W69" s="112"/>
      <c r="X69" s="112"/>
    </row>
    <row r="70" spans="1:24" s="93" customFormat="1" ht="20.25" customHeight="1">
      <c r="A70" s="120" t="s">
        <v>179</v>
      </c>
      <c r="B70" s="101" t="s">
        <v>71</v>
      </c>
      <c r="C70" s="99">
        <v>609</v>
      </c>
      <c r="D70" s="115">
        <v>293.8</v>
      </c>
      <c r="E70" s="101" t="s">
        <v>204</v>
      </c>
      <c r="F70" s="99">
        <v>320</v>
      </c>
      <c r="G70" s="115">
        <v>154.4</v>
      </c>
      <c r="H70" s="101" t="s">
        <v>72</v>
      </c>
      <c r="I70" s="99">
        <v>313</v>
      </c>
      <c r="J70" s="116">
        <v>151</v>
      </c>
      <c r="K70" s="117"/>
      <c r="L70" s="118"/>
      <c r="M70" s="118"/>
      <c r="N70" s="118"/>
      <c r="O70" s="118"/>
      <c r="P70" s="118"/>
      <c r="Q70" s="118"/>
      <c r="R70" s="118"/>
      <c r="S70" s="92"/>
      <c r="T70" s="92"/>
      <c r="U70" s="92"/>
      <c r="V70" s="92"/>
      <c r="W70" s="92"/>
      <c r="X70" s="92"/>
    </row>
    <row r="71" spans="1:24" s="93" customFormat="1" ht="20.25" customHeight="1">
      <c r="A71" s="120" t="s">
        <v>195</v>
      </c>
      <c r="B71" s="101" t="s">
        <v>71</v>
      </c>
      <c r="C71" s="99">
        <v>133</v>
      </c>
      <c r="D71" s="115">
        <v>354.8</v>
      </c>
      <c r="E71" s="101" t="s">
        <v>204</v>
      </c>
      <c r="F71" s="99">
        <v>70</v>
      </c>
      <c r="G71" s="115">
        <v>186.7</v>
      </c>
      <c r="H71" s="101" t="s">
        <v>72</v>
      </c>
      <c r="I71" s="99">
        <v>55</v>
      </c>
      <c r="J71" s="116">
        <v>146.7</v>
      </c>
      <c r="K71" s="117"/>
      <c r="L71" s="118"/>
      <c r="M71" s="118"/>
      <c r="N71" s="118"/>
      <c r="O71" s="118"/>
      <c r="P71" s="118"/>
      <c r="Q71" s="118"/>
      <c r="R71" s="118"/>
      <c r="S71" s="92"/>
      <c r="T71" s="92"/>
      <c r="U71" s="92"/>
      <c r="V71" s="92"/>
      <c r="W71" s="92"/>
      <c r="X71" s="92"/>
    </row>
    <row r="72" spans="1:24" s="93" customFormat="1" ht="20.25" customHeight="1">
      <c r="A72" s="120"/>
      <c r="B72" s="101"/>
      <c r="C72" s="99"/>
      <c r="D72" s="115"/>
      <c r="E72" s="101"/>
      <c r="F72" s="99"/>
      <c r="G72" s="115"/>
      <c r="H72" s="101"/>
      <c r="I72" s="99"/>
      <c r="J72" s="116"/>
      <c r="K72" s="117"/>
      <c r="L72" s="118"/>
      <c r="M72" s="118"/>
      <c r="N72" s="118"/>
      <c r="O72" s="118"/>
      <c r="P72" s="118"/>
      <c r="Q72" s="118"/>
      <c r="R72" s="118"/>
      <c r="S72" s="92"/>
      <c r="T72" s="92"/>
      <c r="U72" s="92"/>
      <c r="V72" s="92"/>
      <c r="W72" s="92"/>
      <c r="X72" s="92"/>
    </row>
    <row r="73" spans="1:24" s="113" customFormat="1" ht="20.25" customHeight="1">
      <c r="A73" s="119" t="s">
        <v>180</v>
      </c>
      <c r="B73" s="106" t="s">
        <v>71</v>
      </c>
      <c r="C73" s="107">
        <v>196</v>
      </c>
      <c r="D73" s="108">
        <v>397.7</v>
      </c>
      <c r="E73" s="106" t="s">
        <v>207</v>
      </c>
      <c r="F73" s="107">
        <v>108</v>
      </c>
      <c r="G73" s="108">
        <v>219.2</v>
      </c>
      <c r="H73" s="106" t="s">
        <v>72</v>
      </c>
      <c r="I73" s="107">
        <v>99</v>
      </c>
      <c r="J73" s="109">
        <v>200.9</v>
      </c>
      <c r="K73" s="110"/>
      <c r="L73" s="111"/>
      <c r="M73" s="111"/>
      <c r="N73" s="111"/>
      <c r="O73" s="111"/>
      <c r="P73" s="111"/>
      <c r="Q73" s="111"/>
      <c r="R73" s="111"/>
      <c r="S73" s="112"/>
      <c r="T73" s="112"/>
      <c r="U73" s="112"/>
      <c r="V73" s="112"/>
      <c r="W73" s="112"/>
      <c r="X73" s="112"/>
    </row>
    <row r="74" spans="1:24" s="93" customFormat="1" ht="20.25" customHeight="1">
      <c r="A74" s="120" t="s">
        <v>181</v>
      </c>
      <c r="B74" s="101" t="s">
        <v>71</v>
      </c>
      <c r="C74" s="99">
        <v>196</v>
      </c>
      <c r="D74" s="115">
        <v>397.7</v>
      </c>
      <c r="E74" s="101" t="s">
        <v>204</v>
      </c>
      <c r="F74" s="99">
        <v>108</v>
      </c>
      <c r="G74" s="115">
        <v>219.2</v>
      </c>
      <c r="H74" s="101" t="s">
        <v>72</v>
      </c>
      <c r="I74" s="99">
        <v>99</v>
      </c>
      <c r="J74" s="116">
        <v>200.9</v>
      </c>
      <c r="K74" s="117"/>
      <c r="L74" s="118"/>
      <c r="M74" s="118"/>
      <c r="N74" s="118"/>
      <c r="O74" s="118"/>
      <c r="P74" s="118"/>
      <c r="Q74" s="118"/>
      <c r="R74" s="118"/>
      <c r="S74" s="92"/>
      <c r="T74" s="92"/>
      <c r="U74" s="92"/>
      <c r="V74" s="92"/>
      <c r="W74" s="92"/>
      <c r="X74" s="92"/>
    </row>
    <row r="75" spans="1:24" s="93" customFormat="1" ht="20.25" customHeight="1">
      <c r="A75" s="120"/>
      <c r="B75" s="101"/>
      <c r="C75" s="99"/>
      <c r="D75" s="115"/>
      <c r="E75" s="101"/>
      <c r="F75" s="99"/>
      <c r="G75" s="115"/>
      <c r="H75" s="101"/>
      <c r="I75" s="99"/>
      <c r="J75" s="116"/>
      <c r="K75" s="117"/>
      <c r="L75" s="118"/>
      <c r="M75" s="118"/>
      <c r="N75" s="118"/>
      <c r="O75" s="118"/>
      <c r="P75" s="118"/>
      <c r="Q75" s="118"/>
      <c r="R75" s="118"/>
      <c r="S75" s="92"/>
      <c r="T75" s="92"/>
      <c r="U75" s="92"/>
      <c r="V75" s="92"/>
      <c r="W75" s="92"/>
      <c r="X75" s="92"/>
    </row>
    <row r="76" spans="1:24" s="113" customFormat="1" ht="20.25" customHeight="1">
      <c r="A76" s="119" t="s">
        <v>182</v>
      </c>
      <c r="B76" s="106" t="s">
        <v>71</v>
      </c>
      <c r="C76" s="107">
        <v>280</v>
      </c>
      <c r="D76" s="108">
        <v>420.9</v>
      </c>
      <c r="E76" s="106" t="s">
        <v>204</v>
      </c>
      <c r="F76" s="107">
        <v>169</v>
      </c>
      <c r="G76" s="108">
        <v>254</v>
      </c>
      <c r="H76" s="106" t="s">
        <v>72</v>
      </c>
      <c r="I76" s="107">
        <v>139</v>
      </c>
      <c r="J76" s="109">
        <v>208.9</v>
      </c>
      <c r="K76" s="110"/>
      <c r="L76" s="111"/>
      <c r="M76" s="111"/>
      <c r="N76" s="111"/>
      <c r="O76" s="111"/>
      <c r="P76" s="111"/>
      <c r="Q76" s="111"/>
      <c r="R76" s="111"/>
      <c r="S76" s="112"/>
      <c r="T76" s="112"/>
      <c r="U76" s="112"/>
      <c r="V76" s="112"/>
      <c r="W76" s="112"/>
      <c r="X76" s="112"/>
    </row>
    <row r="77" spans="1:24" s="93" customFormat="1" ht="20.25" customHeight="1">
      <c r="A77" s="120" t="s">
        <v>183</v>
      </c>
      <c r="B77" s="101" t="s">
        <v>71</v>
      </c>
      <c r="C77" s="99">
        <v>280</v>
      </c>
      <c r="D77" s="115">
        <v>420.9</v>
      </c>
      <c r="E77" s="101" t="s">
        <v>204</v>
      </c>
      <c r="F77" s="99">
        <v>169</v>
      </c>
      <c r="G77" s="115">
        <v>254</v>
      </c>
      <c r="H77" s="101" t="s">
        <v>72</v>
      </c>
      <c r="I77" s="99">
        <v>139</v>
      </c>
      <c r="J77" s="116">
        <v>208.9</v>
      </c>
      <c r="K77" s="117"/>
      <c r="L77" s="118"/>
      <c r="M77" s="118"/>
      <c r="N77" s="118"/>
      <c r="O77" s="118"/>
      <c r="P77" s="118"/>
      <c r="Q77" s="118"/>
      <c r="R77" s="118"/>
      <c r="S77" s="92"/>
      <c r="T77" s="92"/>
      <c r="U77" s="92"/>
      <c r="V77" s="92"/>
      <c r="W77" s="92"/>
      <c r="X77" s="92"/>
    </row>
    <row r="78" spans="1:24" s="93" customFormat="1" ht="20.25" customHeight="1">
      <c r="A78" s="132"/>
      <c r="B78" s="133"/>
      <c r="C78" s="133"/>
      <c r="D78" s="134"/>
      <c r="E78" s="135"/>
      <c r="F78" s="133"/>
      <c r="G78" s="134"/>
      <c r="H78" s="135"/>
      <c r="I78" s="133"/>
      <c r="J78" s="134"/>
      <c r="L78" s="118"/>
      <c r="M78" s="118"/>
      <c r="N78" s="118"/>
      <c r="O78" s="92"/>
      <c r="P78" s="92"/>
      <c r="Q78" s="92"/>
      <c r="R78" s="92"/>
      <c r="S78" s="92"/>
      <c r="T78" s="92"/>
      <c r="U78" s="92"/>
      <c r="V78" s="92"/>
      <c r="W78" s="92"/>
      <c r="X78" s="92"/>
    </row>
    <row r="79" ht="18" customHeight="1">
      <c r="A79" s="136" t="s">
        <v>70</v>
      </c>
    </row>
    <row r="80" ht="18" customHeight="1">
      <c r="A80" s="136" t="s">
        <v>208</v>
      </c>
    </row>
    <row r="81" ht="15" customHeight="1"/>
    <row r="82" ht="15" customHeight="1"/>
    <row r="83" ht="15" customHeight="1"/>
  </sheetData>
  <printOptions/>
  <pageMargins left="0.7480314960629921" right="0.16" top="0.92" bottom="0.5511811023622047" header="0.74" footer="0.84"/>
  <pageSetup fitToWidth="2" horizontalDpi="600" verticalDpi="600" orientation="portrait" paperSize="9" scale="80" r:id="rId1"/>
  <rowBreaks count="1" manualBreakCount="1">
    <brk id="49" max="9" man="1"/>
  </rowBreaks>
</worksheet>
</file>

<file path=xl/worksheets/sheet3.xml><?xml version="1.0" encoding="utf-8"?>
<worksheet xmlns="http://schemas.openxmlformats.org/spreadsheetml/2006/main" xmlns:r="http://schemas.openxmlformats.org/officeDocument/2006/relationships">
  <sheetPr>
    <tabColor indexed="51"/>
  </sheetPr>
  <dimension ref="A1:CC29"/>
  <sheetViews>
    <sheetView workbookViewId="0" topLeftCell="A1">
      <selection activeCell="R25" sqref="R25"/>
    </sheetView>
  </sheetViews>
  <sheetFormatPr defaultColWidth="9.00390625" defaultRowHeight="13.5"/>
  <cols>
    <col min="1" max="1" width="2.75390625" style="6" customWidth="1"/>
    <col min="2" max="2" width="3.00390625" style="6" customWidth="1"/>
    <col min="3" max="3" width="9.50390625" style="6" customWidth="1"/>
    <col min="4" max="18" width="8.375" style="6" customWidth="1"/>
    <col min="19" max="32" width="7.25390625" style="6" customWidth="1"/>
    <col min="33" max="16384" width="9.00390625" style="6" customWidth="1"/>
  </cols>
  <sheetData>
    <row r="1" spans="1:3" ht="17.25" customHeight="1">
      <c r="A1" s="175"/>
      <c r="C1" s="144" t="s">
        <v>76</v>
      </c>
    </row>
    <row r="2" spans="1:3" ht="16.5" customHeight="1">
      <c r="A2" s="175"/>
      <c r="C2" s="145" t="s">
        <v>77</v>
      </c>
    </row>
    <row r="3" ht="16.5" customHeight="1">
      <c r="A3" s="175"/>
    </row>
    <row r="4" spans="1:81" ht="24" customHeight="1">
      <c r="A4" s="175"/>
      <c r="C4" s="19"/>
      <c r="D4" s="176" t="s">
        <v>18</v>
      </c>
      <c r="E4" s="176"/>
      <c r="F4" s="176"/>
      <c r="G4" s="176" t="s">
        <v>38</v>
      </c>
      <c r="H4" s="176"/>
      <c r="I4" s="176"/>
      <c r="J4" s="176"/>
      <c r="K4" s="176" t="s">
        <v>39</v>
      </c>
      <c r="L4" s="176"/>
      <c r="M4" s="176"/>
      <c r="N4" s="176"/>
      <c r="O4" s="176" t="s">
        <v>40</v>
      </c>
      <c r="P4" s="176"/>
      <c r="Q4" s="176"/>
      <c r="R4" s="176"/>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row>
    <row r="5" spans="1:81" s="14" customFormat="1" ht="24" customHeight="1">
      <c r="A5" s="175"/>
      <c r="C5" s="20"/>
      <c r="D5" s="17" t="s">
        <v>22</v>
      </c>
      <c r="E5" s="17" t="s">
        <v>20</v>
      </c>
      <c r="F5" s="17" t="s">
        <v>23</v>
      </c>
      <c r="G5" s="17" t="s">
        <v>24</v>
      </c>
      <c r="H5" s="17" t="s">
        <v>20</v>
      </c>
      <c r="I5" s="17" t="s">
        <v>21</v>
      </c>
      <c r="J5" s="17" t="s">
        <v>29</v>
      </c>
      <c r="K5" s="17" t="s">
        <v>25</v>
      </c>
      <c r="L5" s="17" t="s">
        <v>20</v>
      </c>
      <c r="M5" s="17" t="s">
        <v>21</v>
      </c>
      <c r="N5" s="17" t="s">
        <v>30</v>
      </c>
      <c r="O5" s="17" t="s">
        <v>26</v>
      </c>
      <c r="P5" s="17" t="s">
        <v>20</v>
      </c>
      <c r="Q5" s="17" t="s">
        <v>21</v>
      </c>
      <c r="R5" s="17" t="s">
        <v>31</v>
      </c>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18" ht="21.75" customHeight="1">
      <c r="A6" s="175"/>
      <c r="C6" s="16" t="s">
        <v>0</v>
      </c>
      <c r="D6" s="16">
        <f>データ!B29</f>
        <v>2507</v>
      </c>
      <c r="E6" s="16">
        <f>データ!C29</f>
        <v>1285</v>
      </c>
      <c r="F6" s="16">
        <f>データ!D29</f>
        <v>1222</v>
      </c>
      <c r="G6" s="16">
        <f>データ!E29</f>
        <v>103</v>
      </c>
      <c r="H6" s="16">
        <f>データ!F29</f>
        <v>68</v>
      </c>
      <c r="I6" s="16">
        <f>データ!G29</f>
        <v>35</v>
      </c>
      <c r="J6" s="18">
        <f>データ!H29</f>
        <v>4.108496210610292</v>
      </c>
      <c r="K6" s="16">
        <f>データ!I29</f>
        <v>1332</v>
      </c>
      <c r="L6" s="16">
        <f>データ!J29</f>
        <v>780</v>
      </c>
      <c r="M6" s="16">
        <f>データ!K29</f>
        <v>552</v>
      </c>
      <c r="N6" s="18">
        <f>データ!L29</f>
        <v>53.13123254886318</v>
      </c>
      <c r="O6" s="16">
        <f>データ!M29</f>
        <v>0</v>
      </c>
      <c r="P6" s="16">
        <f>データ!N29</f>
        <v>0</v>
      </c>
      <c r="Q6" s="16">
        <f>データ!O29</f>
        <v>0</v>
      </c>
      <c r="R6" s="18">
        <f>データ!P29</f>
        <v>0</v>
      </c>
    </row>
    <row r="7" spans="1:18" ht="21.75" customHeight="1">
      <c r="A7" s="175"/>
      <c r="C7" s="16" t="s">
        <v>1</v>
      </c>
      <c r="D7" s="16">
        <f>データ!B30</f>
        <v>3300</v>
      </c>
      <c r="E7" s="16">
        <f>データ!C30</f>
        <v>1841</v>
      </c>
      <c r="F7" s="16">
        <f>データ!D30</f>
        <v>1459</v>
      </c>
      <c r="G7" s="16">
        <f>データ!E30</f>
        <v>143</v>
      </c>
      <c r="H7" s="16">
        <f>データ!F30</f>
        <v>107</v>
      </c>
      <c r="I7" s="16">
        <f>データ!G30</f>
        <v>36</v>
      </c>
      <c r="J7" s="18">
        <f>データ!H30</f>
        <v>4.333333333333334</v>
      </c>
      <c r="K7" s="16">
        <f>データ!I30</f>
        <v>1588</v>
      </c>
      <c r="L7" s="16">
        <f>データ!J30</f>
        <v>967</v>
      </c>
      <c r="M7" s="16">
        <f>データ!K30</f>
        <v>621</v>
      </c>
      <c r="N7" s="18">
        <f>データ!L30</f>
        <v>48.12121212121212</v>
      </c>
      <c r="O7" s="16">
        <f>データ!M30</f>
        <v>261</v>
      </c>
      <c r="P7" s="16">
        <f>データ!N30</f>
        <v>141</v>
      </c>
      <c r="Q7" s="16">
        <f>データ!O30</f>
        <v>120</v>
      </c>
      <c r="R7" s="18">
        <f>データ!P30</f>
        <v>7.909090909090908</v>
      </c>
    </row>
    <row r="8" spans="1:18" ht="21.75" customHeight="1">
      <c r="A8" s="175"/>
      <c r="C8" s="16" t="s">
        <v>2</v>
      </c>
      <c r="D8" s="16">
        <f>データ!B31</f>
        <v>3701</v>
      </c>
      <c r="E8" s="16">
        <f>データ!C31</f>
        <v>2104</v>
      </c>
      <c r="F8" s="16">
        <f>データ!D31</f>
        <v>1597</v>
      </c>
      <c r="G8" s="16">
        <f>データ!E31</f>
        <v>169</v>
      </c>
      <c r="H8" s="16">
        <f>データ!F31</f>
        <v>131</v>
      </c>
      <c r="I8" s="16">
        <f>データ!G31</f>
        <v>38</v>
      </c>
      <c r="J8" s="18">
        <f>データ!H31</f>
        <v>4.566333423399081</v>
      </c>
      <c r="K8" s="16">
        <f>データ!I31</f>
        <v>1505</v>
      </c>
      <c r="L8" s="16">
        <f>データ!J31</f>
        <v>907</v>
      </c>
      <c r="M8" s="16">
        <f>データ!K31</f>
        <v>598</v>
      </c>
      <c r="N8" s="18">
        <f>データ!L31</f>
        <v>40.66468522021076</v>
      </c>
      <c r="O8" s="16">
        <f>データ!M31</f>
        <v>232</v>
      </c>
      <c r="P8" s="16">
        <f>データ!N31</f>
        <v>128</v>
      </c>
      <c r="Q8" s="16">
        <f>データ!O31</f>
        <v>104</v>
      </c>
      <c r="R8" s="18">
        <f>データ!P31</f>
        <v>6.2685760605241825</v>
      </c>
    </row>
    <row r="9" spans="1:18" ht="21.75" customHeight="1">
      <c r="A9" s="175"/>
      <c r="C9" s="16" t="s">
        <v>3</v>
      </c>
      <c r="D9" s="16">
        <f>データ!B32</f>
        <v>4774</v>
      </c>
      <c r="E9" s="16">
        <f>データ!C32</f>
        <v>2867</v>
      </c>
      <c r="F9" s="16">
        <f>データ!D32</f>
        <v>1907</v>
      </c>
      <c r="G9" s="16">
        <f>データ!E32</f>
        <v>213</v>
      </c>
      <c r="H9" s="16">
        <f>データ!F32</f>
        <v>175</v>
      </c>
      <c r="I9" s="16">
        <f>データ!G32</f>
        <v>38</v>
      </c>
      <c r="J9" s="18">
        <f>データ!H32</f>
        <v>4.461667364893172</v>
      </c>
      <c r="K9" s="16">
        <f>データ!I32</f>
        <v>1513</v>
      </c>
      <c r="L9" s="16">
        <f>データ!J32</f>
        <v>968</v>
      </c>
      <c r="M9" s="16">
        <f>データ!K32</f>
        <v>545</v>
      </c>
      <c r="N9" s="18">
        <f>データ!L32</f>
        <v>31.692501047339753</v>
      </c>
      <c r="O9" s="16">
        <f>データ!M32</f>
        <v>299</v>
      </c>
      <c r="P9" s="16">
        <f>データ!N32</f>
        <v>214</v>
      </c>
      <c r="Q9" s="16">
        <f>データ!O32</f>
        <v>85</v>
      </c>
      <c r="R9" s="18">
        <f>データ!P32</f>
        <v>6.263091746962715</v>
      </c>
    </row>
    <row r="10" spans="1:18" ht="21.75" customHeight="1">
      <c r="A10" s="175"/>
      <c r="C10" s="16" t="str">
        <f>データ!A33</f>
        <v>平成10年</v>
      </c>
      <c r="D10" s="16">
        <f>データ!B33</f>
        <v>6505</v>
      </c>
      <c r="E10" s="16">
        <f>データ!C33</f>
        <v>4018</v>
      </c>
      <c r="F10" s="16">
        <f>データ!D33</f>
        <v>2487</v>
      </c>
      <c r="G10" s="16">
        <f>データ!E33</f>
        <v>322</v>
      </c>
      <c r="H10" s="16">
        <f>データ!F33</f>
        <v>276</v>
      </c>
      <c r="I10" s="16">
        <f>データ!G33</f>
        <v>46</v>
      </c>
      <c r="J10" s="18">
        <f>データ!H33</f>
        <v>4.950038431975404</v>
      </c>
      <c r="K10" s="16">
        <f>データ!I33</f>
        <v>1319</v>
      </c>
      <c r="L10" s="16">
        <f>データ!J33</f>
        <v>868</v>
      </c>
      <c r="M10" s="16">
        <f>データ!K33</f>
        <v>451</v>
      </c>
      <c r="N10" s="18">
        <f>データ!L33</f>
        <v>20.276710222905457</v>
      </c>
      <c r="O10" s="16">
        <f>データ!M33</f>
        <v>419</v>
      </c>
      <c r="P10" s="16">
        <f>データ!N33</f>
        <v>267</v>
      </c>
      <c r="Q10" s="16">
        <f>データ!O33</f>
        <v>152</v>
      </c>
      <c r="R10" s="18">
        <f>データ!P33</f>
        <v>6.441199077632591</v>
      </c>
    </row>
    <row r="11" spans="1:18" ht="21.75" customHeight="1">
      <c r="A11" s="175"/>
      <c r="C11" s="16" t="str">
        <f>データ!A34</f>
        <v>平成14年</v>
      </c>
      <c r="D11" s="16">
        <f>データ!B34</f>
        <v>6757</v>
      </c>
      <c r="E11" s="16">
        <f>データ!C34</f>
        <v>4063</v>
      </c>
      <c r="F11" s="16">
        <f>データ!D34</f>
        <v>2694</v>
      </c>
      <c r="G11" s="16">
        <f>データ!E34</f>
        <v>294</v>
      </c>
      <c r="H11" s="16">
        <f>データ!F34</f>
        <v>252</v>
      </c>
      <c r="I11" s="16">
        <f>データ!G34</f>
        <v>42</v>
      </c>
      <c r="J11" s="18">
        <f>データ!H34</f>
        <v>4.351043362438952</v>
      </c>
      <c r="K11" s="16">
        <f>データ!I34</f>
        <v>1295</v>
      </c>
      <c r="L11" s="16">
        <f>データ!J34</f>
        <v>833</v>
      </c>
      <c r="M11" s="16">
        <f>データ!K34</f>
        <v>462</v>
      </c>
      <c r="N11" s="18">
        <f>データ!L34</f>
        <v>19.16531004883824</v>
      </c>
      <c r="O11" s="16">
        <f>データ!M34</f>
        <v>438</v>
      </c>
      <c r="P11" s="16">
        <f>データ!N34</f>
        <v>272</v>
      </c>
      <c r="Q11" s="16">
        <f>データ!O34</f>
        <v>166</v>
      </c>
      <c r="R11" s="18">
        <f>データ!P34</f>
        <v>6.482166642000887</v>
      </c>
    </row>
    <row r="12" spans="1:18" ht="21.75" customHeight="1">
      <c r="A12" s="175"/>
      <c r="C12" s="16" t="str">
        <f>データ!A35</f>
        <v>平成15年</v>
      </c>
      <c r="D12" s="16">
        <f>データ!B35</f>
        <v>7096</v>
      </c>
      <c r="E12" s="16">
        <f>データ!C35</f>
        <v>4246</v>
      </c>
      <c r="F12" s="16">
        <f>データ!D35</f>
        <v>2850</v>
      </c>
      <c r="G12" s="16">
        <f>データ!E35</f>
        <v>335</v>
      </c>
      <c r="H12" s="16">
        <f>データ!F35</f>
        <v>294</v>
      </c>
      <c r="I12" s="16">
        <f>データ!G35</f>
        <v>41</v>
      </c>
      <c r="J12" s="18">
        <f>データ!H35</f>
        <v>4.7209695603156705</v>
      </c>
      <c r="K12" s="16">
        <f>データ!I35</f>
        <v>1279</v>
      </c>
      <c r="L12" s="16">
        <f>データ!J35</f>
        <v>833</v>
      </c>
      <c r="M12" s="16">
        <f>データ!K35</f>
        <v>446</v>
      </c>
      <c r="N12" s="18">
        <f>データ!L35</f>
        <v>18.024239007891772</v>
      </c>
      <c r="O12" s="16">
        <f>データ!M35</f>
        <v>460</v>
      </c>
      <c r="P12" s="16">
        <f>データ!N35</f>
        <v>280</v>
      </c>
      <c r="Q12" s="16">
        <f>データ!O35</f>
        <v>180</v>
      </c>
      <c r="R12" s="18">
        <f>データ!P35</f>
        <v>6.482525366403608</v>
      </c>
    </row>
    <row r="13" spans="1:18" ht="21.75" customHeight="1">
      <c r="A13" s="175"/>
      <c r="C13" s="16" t="str">
        <f>データ!A36</f>
        <v>平成16年</v>
      </c>
      <c r="D13" s="16">
        <f>データ!B36</f>
        <v>7287</v>
      </c>
      <c r="E13" s="16">
        <f>データ!C36</f>
        <v>4427</v>
      </c>
      <c r="F13" s="16">
        <f>データ!D36</f>
        <v>2860</v>
      </c>
      <c r="G13" s="16">
        <f>データ!E36</f>
        <v>303</v>
      </c>
      <c r="H13" s="16">
        <f>データ!F36</f>
        <v>261</v>
      </c>
      <c r="I13" s="16">
        <f>データ!G36</f>
        <v>42</v>
      </c>
      <c r="J13" s="18">
        <f>データ!H36</f>
        <v>4.158089748867847</v>
      </c>
      <c r="K13" s="16">
        <f>データ!I36</f>
        <v>1359</v>
      </c>
      <c r="L13" s="16">
        <f>データ!J36</f>
        <v>870</v>
      </c>
      <c r="M13" s="16">
        <f>データ!K36</f>
        <v>489</v>
      </c>
      <c r="N13" s="18">
        <f>データ!L36</f>
        <v>18.64965006175381</v>
      </c>
      <c r="O13" s="16">
        <f>データ!M36</f>
        <v>474</v>
      </c>
      <c r="P13" s="16">
        <f>データ!N36</f>
        <v>307</v>
      </c>
      <c r="Q13" s="16">
        <f>データ!O36</f>
        <v>167</v>
      </c>
      <c r="R13" s="18">
        <f>データ!P36</f>
        <v>6.504734458624949</v>
      </c>
    </row>
    <row r="14" spans="1:18" ht="21.75" customHeight="1">
      <c r="A14" s="175"/>
      <c r="C14" s="16" t="str">
        <f>データ!A37</f>
        <v>平成17年</v>
      </c>
      <c r="D14" s="16">
        <f>データ!B37</f>
        <v>7431</v>
      </c>
      <c r="E14" s="16">
        <f>データ!C37</f>
        <v>4506</v>
      </c>
      <c r="F14" s="16">
        <f>データ!D37</f>
        <v>2925</v>
      </c>
      <c r="G14" s="16">
        <f>データ!E37</f>
        <v>328</v>
      </c>
      <c r="H14" s="16">
        <f>データ!F37</f>
        <v>277</v>
      </c>
      <c r="I14" s="16">
        <f>データ!G37</f>
        <v>51</v>
      </c>
      <c r="J14" s="18">
        <f>データ!H37</f>
        <v>4.413941596016687</v>
      </c>
      <c r="K14" s="16">
        <f>データ!I37</f>
        <v>1348</v>
      </c>
      <c r="L14" s="16">
        <f>データ!J37</f>
        <v>861</v>
      </c>
      <c r="M14" s="16">
        <f>データ!K37</f>
        <v>487</v>
      </c>
      <c r="N14" s="18">
        <f>データ!L37</f>
        <v>18.140223388507604</v>
      </c>
      <c r="O14" s="16">
        <f>データ!M37</f>
        <v>456</v>
      </c>
      <c r="P14" s="16">
        <f>データ!N37</f>
        <v>311</v>
      </c>
      <c r="Q14" s="16">
        <f>データ!O37</f>
        <v>145</v>
      </c>
      <c r="R14" s="18">
        <f>データ!P37</f>
        <v>6.1364553895841745</v>
      </c>
    </row>
    <row r="15" spans="1:18" ht="21.75" customHeight="1">
      <c r="A15" s="175"/>
      <c r="C15" s="16" t="str">
        <f>データ!A38</f>
        <v>平成18年</v>
      </c>
      <c r="D15" s="16">
        <f>データ!B38</f>
        <v>7278</v>
      </c>
      <c r="E15" s="16">
        <f>データ!C38</f>
        <v>4339</v>
      </c>
      <c r="F15" s="16">
        <f>データ!D38</f>
        <v>2939</v>
      </c>
      <c r="G15" s="16">
        <f>データ!E38</f>
        <v>292</v>
      </c>
      <c r="H15" s="16">
        <f>データ!F38</f>
        <v>250</v>
      </c>
      <c r="I15" s="16">
        <f>データ!G38</f>
        <v>42</v>
      </c>
      <c r="J15" s="18">
        <f>データ!H38</f>
        <v>4.012091233855455</v>
      </c>
      <c r="K15" s="16">
        <f>データ!I38</f>
        <v>1265</v>
      </c>
      <c r="L15" s="16">
        <f>データ!J38</f>
        <v>804</v>
      </c>
      <c r="M15" s="16">
        <f>データ!K38</f>
        <v>461</v>
      </c>
      <c r="N15" s="18">
        <f>データ!L38</f>
        <v>17.381148667216266</v>
      </c>
      <c r="O15" s="16">
        <f>データ!M38</f>
        <v>457</v>
      </c>
      <c r="P15" s="16">
        <f>データ!N38</f>
        <v>276</v>
      </c>
      <c r="Q15" s="16">
        <f>データ!O38</f>
        <v>181</v>
      </c>
      <c r="R15" s="18">
        <f>データ!P38</f>
        <v>6.2791975817532295</v>
      </c>
    </row>
    <row r="16" ht="13.5">
      <c r="A16" s="175"/>
    </row>
    <row r="17" spans="1:17" ht="24" customHeight="1">
      <c r="A17" s="175"/>
      <c r="C17" s="19"/>
      <c r="D17" s="176" t="s">
        <v>41</v>
      </c>
      <c r="E17" s="176"/>
      <c r="F17" s="176"/>
      <c r="G17" s="176"/>
      <c r="H17" s="176" t="s">
        <v>42</v>
      </c>
      <c r="I17" s="176"/>
      <c r="J17" s="176"/>
      <c r="K17" s="176"/>
      <c r="L17" s="176" t="s">
        <v>43</v>
      </c>
      <c r="M17" s="176"/>
      <c r="N17" s="176"/>
      <c r="O17" s="176"/>
      <c r="P17" s="176" t="s">
        <v>44</v>
      </c>
      <c r="Q17" s="176"/>
    </row>
    <row r="18" spans="1:17" ht="24" customHeight="1">
      <c r="A18" s="175"/>
      <c r="C18" s="21"/>
      <c r="D18" s="17" t="s">
        <v>27</v>
      </c>
      <c r="E18" s="17" t="s">
        <v>20</v>
      </c>
      <c r="F18" s="17" t="s">
        <v>21</v>
      </c>
      <c r="G18" s="17" t="s">
        <v>32</v>
      </c>
      <c r="H18" s="17" t="s">
        <v>28</v>
      </c>
      <c r="I18" s="17" t="s">
        <v>20</v>
      </c>
      <c r="J18" s="17" t="s">
        <v>21</v>
      </c>
      <c r="K18" s="17" t="s">
        <v>33</v>
      </c>
      <c r="L18" s="17" t="s">
        <v>34</v>
      </c>
      <c r="M18" s="17" t="s">
        <v>20</v>
      </c>
      <c r="N18" s="17" t="s">
        <v>21</v>
      </c>
      <c r="O18" s="17" t="s">
        <v>35</v>
      </c>
      <c r="P18" s="17" t="s">
        <v>36</v>
      </c>
      <c r="Q18" s="17" t="s">
        <v>37</v>
      </c>
    </row>
    <row r="19" spans="1:17" ht="21.75" customHeight="1">
      <c r="A19" s="175"/>
      <c r="C19" s="16" t="s">
        <v>0</v>
      </c>
      <c r="D19" s="16">
        <f>データ!Q29</f>
        <v>73</v>
      </c>
      <c r="E19" s="16">
        <f>データ!R29</f>
        <v>50</v>
      </c>
      <c r="F19" s="16">
        <f>データ!S29</f>
        <v>23</v>
      </c>
      <c r="G19" s="18">
        <f>データ!T29</f>
        <v>2.9118468288791384</v>
      </c>
      <c r="H19" s="16">
        <f>データ!U29</f>
        <v>0</v>
      </c>
      <c r="I19" s="16">
        <f>データ!V29</f>
        <v>0</v>
      </c>
      <c r="J19" s="16">
        <f>データ!W29</f>
        <v>0</v>
      </c>
      <c r="K19" s="18">
        <f>データ!X29</f>
        <v>0</v>
      </c>
      <c r="L19" s="16">
        <f>データ!Y29</f>
        <v>44</v>
      </c>
      <c r="M19" s="16">
        <f>データ!Z29</f>
        <v>0</v>
      </c>
      <c r="N19" s="16">
        <f>データ!AA29</f>
        <v>44</v>
      </c>
      <c r="O19" s="18">
        <f>データ!AB29</f>
        <v>1.7550857598723573</v>
      </c>
      <c r="P19" s="16">
        <f>データ!AC29</f>
        <v>161</v>
      </c>
      <c r="Q19" s="18">
        <f>データ!AD29</f>
        <v>13.175122749590834</v>
      </c>
    </row>
    <row r="20" spans="1:17" ht="21.75" customHeight="1">
      <c r="A20" s="175"/>
      <c r="C20" s="16" t="s">
        <v>1</v>
      </c>
      <c r="D20" s="16">
        <f>データ!Q30</f>
        <v>222</v>
      </c>
      <c r="E20" s="16">
        <f>データ!R30</f>
        <v>151</v>
      </c>
      <c r="F20" s="16">
        <f>データ!S30</f>
        <v>71</v>
      </c>
      <c r="G20" s="18">
        <f>データ!T30</f>
        <v>6.7272727272727275</v>
      </c>
      <c r="H20" s="16">
        <f>データ!U30</f>
        <v>0</v>
      </c>
      <c r="I20" s="16">
        <f>データ!V30</f>
        <v>0</v>
      </c>
      <c r="J20" s="16">
        <f>データ!W30</f>
        <v>0</v>
      </c>
      <c r="K20" s="18">
        <f>データ!X30</f>
        <v>0</v>
      </c>
      <c r="L20" s="16">
        <f>データ!Y30</f>
        <v>66</v>
      </c>
      <c r="M20" s="16">
        <f>データ!Z30</f>
        <v>3</v>
      </c>
      <c r="N20" s="16">
        <f>データ!AA30</f>
        <v>63</v>
      </c>
      <c r="O20" s="18">
        <f>データ!AB30</f>
        <v>2</v>
      </c>
      <c r="P20" s="16">
        <f>データ!AC30</f>
        <v>133</v>
      </c>
      <c r="Q20" s="18">
        <f>データ!AD30</f>
        <v>9.115832762165867</v>
      </c>
    </row>
    <row r="21" spans="1:17" ht="21.75" customHeight="1">
      <c r="A21" s="175"/>
      <c r="C21" s="16" t="s">
        <v>2</v>
      </c>
      <c r="D21" s="16">
        <f>データ!Q31</f>
        <v>387</v>
      </c>
      <c r="E21" s="16">
        <f>データ!R31</f>
        <v>295</v>
      </c>
      <c r="F21" s="16">
        <f>データ!S31</f>
        <v>92</v>
      </c>
      <c r="G21" s="18">
        <f>データ!T31</f>
        <v>10.456633342339908</v>
      </c>
      <c r="H21" s="16">
        <f>データ!U31</f>
        <v>0</v>
      </c>
      <c r="I21" s="16">
        <f>データ!V31</f>
        <v>0</v>
      </c>
      <c r="J21" s="16">
        <f>データ!W31</f>
        <v>0</v>
      </c>
      <c r="K21" s="18">
        <f>データ!X31</f>
        <v>0</v>
      </c>
      <c r="L21" s="16">
        <f>データ!Y31</f>
        <v>79</v>
      </c>
      <c r="M21" s="16">
        <f>データ!Z31</f>
        <v>1</v>
      </c>
      <c r="N21" s="16">
        <f>データ!AA31</f>
        <v>78</v>
      </c>
      <c r="O21" s="18">
        <f>データ!AB31</f>
        <v>2.1345582275060795</v>
      </c>
      <c r="P21" s="16">
        <f>データ!AC31</f>
        <v>110</v>
      </c>
      <c r="Q21" s="18">
        <f>データ!AD31</f>
        <v>6.887914840325611</v>
      </c>
    </row>
    <row r="22" spans="1:17" ht="21.75" customHeight="1">
      <c r="A22" s="175"/>
      <c r="C22" s="16" t="s">
        <v>3</v>
      </c>
      <c r="D22" s="16">
        <f>データ!Q32</f>
        <v>711</v>
      </c>
      <c r="E22" s="16">
        <f>データ!R32</f>
        <v>550</v>
      </c>
      <c r="F22" s="16">
        <f>データ!S32</f>
        <v>161</v>
      </c>
      <c r="G22" s="18">
        <f>データ!T32</f>
        <v>14.893171344784248</v>
      </c>
      <c r="H22" s="16">
        <f>データ!U32</f>
        <v>509</v>
      </c>
      <c r="I22" s="16">
        <f>データ!V32</f>
        <v>251</v>
      </c>
      <c r="J22" s="16">
        <f>データ!W32</f>
        <v>258</v>
      </c>
      <c r="K22" s="18">
        <f>データ!X32</f>
        <v>10.661918726434855</v>
      </c>
      <c r="L22" s="16">
        <f>データ!Y32</f>
        <v>72</v>
      </c>
      <c r="M22" s="16">
        <f>データ!Z32</f>
        <v>1</v>
      </c>
      <c r="N22" s="16">
        <f>データ!AA32</f>
        <v>71</v>
      </c>
      <c r="O22" s="18">
        <f>データ!AB32</f>
        <v>1.508169250104734</v>
      </c>
      <c r="P22" s="16">
        <f>データ!AC32</f>
        <v>80</v>
      </c>
      <c r="Q22" s="18">
        <f>データ!AD32</f>
        <v>4.195070791819612</v>
      </c>
    </row>
    <row r="23" spans="1:17" ht="21.75" customHeight="1">
      <c r="A23" s="175"/>
      <c r="C23" s="16" t="str">
        <f>データ!A33</f>
        <v>平成10年</v>
      </c>
      <c r="D23" s="16">
        <f>データ!Q33</f>
        <v>1145</v>
      </c>
      <c r="E23" s="16">
        <f>データ!R33</f>
        <v>866</v>
      </c>
      <c r="F23" s="16">
        <f>データ!S33</f>
        <v>279</v>
      </c>
      <c r="G23" s="18">
        <f>データ!T33</f>
        <v>17.60184473481937</v>
      </c>
      <c r="H23" s="16">
        <f>データ!U33</f>
        <v>864</v>
      </c>
      <c r="I23" s="16">
        <f>データ!V33</f>
        <v>466</v>
      </c>
      <c r="J23" s="16">
        <f>データ!W33</f>
        <v>398</v>
      </c>
      <c r="K23" s="18">
        <f>データ!X33</f>
        <v>13.282090699461952</v>
      </c>
      <c r="L23" s="16">
        <f>データ!Y33</f>
        <v>143</v>
      </c>
      <c r="M23" s="16">
        <f>データ!Z33</f>
        <v>0</v>
      </c>
      <c r="N23" s="16">
        <f>データ!AA33</f>
        <v>143</v>
      </c>
      <c r="O23" s="18">
        <f>データ!AB33</f>
        <v>2.1983089930822444</v>
      </c>
      <c r="P23" s="16">
        <f>データ!AC33</f>
        <v>78</v>
      </c>
      <c r="Q23" s="18">
        <f>データ!AD33</f>
        <v>3.1363088057901085</v>
      </c>
    </row>
    <row r="24" spans="1:17" ht="21.75" customHeight="1">
      <c r="A24" s="175"/>
      <c r="C24" s="16" t="str">
        <f>データ!A34</f>
        <v>平成14年</v>
      </c>
      <c r="D24" s="16">
        <f>データ!Q34</f>
        <v>1314</v>
      </c>
      <c r="E24" s="16">
        <f>データ!R34</f>
        <v>994</v>
      </c>
      <c r="F24" s="16">
        <f>データ!S34</f>
        <v>320</v>
      </c>
      <c r="G24" s="18">
        <f>データ!T34</f>
        <v>19.446499926002662</v>
      </c>
      <c r="H24" s="16">
        <f>データ!U34</f>
        <v>854</v>
      </c>
      <c r="I24" s="16">
        <f>データ!V34</f>
        <v>429</v>
      </c>
      <c r="J24" s="16">
        <f>データ!W34</f>
        <v>425</v>
      </c>
      <c r="K24" s="18">
        <f>データ!X34</f>
        <v>12.638745005179814</v>
      </c>
      <c r="L24" s="16">
        <f>データ!Y34</f>
        <v>172</v>
      </c>
      <c r="M24" s="16">
        <f>データ!Z34</f>
        <v>4</v>
      </c>
      <c r="N24" s="16">
        <f>データ!AA34</f>
        <v>168</v>
      </c>
      <c r="O24" s="18">
        <f>データ!AB34</f>
        <v>2.545508361698979</v>
      </c>
      <c r="P24" s="16">
        <f>データ!AC34</f>
        <v>82</v>
      </c>
      <c r="Q24" s="18">
        <f>データ!AD34</f>
        <v>3.0438010393466963</v>
      </c>
    </row>
    <row r="25" spans="1:17" ht="21.75" customHeight="1">
      <c r="A25" s="175"/>
      <c r="C25" s="16" t="str">
        <f>データ!A35</f>
        <v>平成15年</v>
      </c>
      <c r="D25" s="16">
        <f>データ!Q35</f>
        <v>1304</v>
      </c>
      <c r="E25" s="16">
        <f>データ!R35</f>
        <v>987</v>
      </c>
      <c r="F25" s="16">
        <f>データ!S35</f>
        <v>317</v>
      </c>
      <c r="G25" s="18">
        <f>データ!T35</f>
        <v>18.376550169109358</v>
      </c>
      <c r="H25" s="16">
        <f>データ!U35</f>
        <v>912</v>
      </c>
      <c r="I25" s="16">
        <f>データ!V35</f>
        <v>462</v>
      </c>
      <c r="J25" s="16">
        <f>データ!W35</f>
        <v>450</v>
      </c>
      <c r="K25" s="18">
        <f>データ!X35</f>
        <v>12.852311161217585</v>
      </c>
      <c r="L25" s="16">
        <f>データ!Y35</f>
        <v>183</v>
      </c>
      <c r="M25" s="16">
        <f>データ!Z35</f>
        <v>1</v>
      </c>
      <c r="N25" s="16">
        <f>データ!AA35</f>
        <v>182</v>
      </c>
      <c r="O25" s="18">
        <f>データ!AB35</f>
        <v>2.5789177001127395</v>
      </c>
      <c r="P25" s="16">
        <f>データ!AC35</f>
        <v>93</v>
      </c>
      <c r="Q25" s="18">
        <f>データ!AD35</f>
        <v>3.263157894736842</v>
      </c>
    </row>
    <row r="26" spans="1:17" ht="21.75" customHeight="1">
      <c r="A26" s="175"/>
      <c r="C26" s="16" t="str">
        <f>データ!A36</f>
        <v>平成16年</v>
      </c>
      <c r="D26" s="16">
        <f>データ!Q36</f>
        <v>1376</v>
      </c>
      <c r="E26" s="16">
        <f>データ!R36</f>
        <v>1063</v>
      </c>
      <c r="F26" s="16">
        <f>データ!S36</f>
        <v>313</v>
      </c>
      <c r="G26" s="18">
        <f>データ!T36</f>
        <v>18.882942225881706</v>
      </c>
      <c r="H26" s="16">
        <f>データ!U36</f>
        <v>934</v>
      </c>
      <c r="I26" s="16">
        <f>データ!V36</f>
        <v>470</v>
      </c>
      <c r="J26" s="16">
        <f>データ!W36</f>
        <v>464</v>
      </c>
      <c r="K26" s="18">
        <f>データ!X36</f>
        <v>12.817345958556334</v>
      </c>
      <c r="L26" s="16">
        <f>データ!Y36</f>
        <v>200</v>
      </c>
      <c r="M26" s="16">
        <f>データ!Z36</f>
        <v>4</v>
      </c>
      <c r="N26" s="16">
        <f>データ!AA36</f>
        <v>196</v>
      </c>
      <c r="O26" s="18">
        <f>データ!AB36</f>
        <v>2.7446136956223413</v>
      </c>
      <c r="P26" s="16">
        <f>データ!AC36</f>
        <v>96</v>
      </c>
      <c r="Q26" s="18">
        <f>データ!AD36</f>
        <v>3.3566433566433567</v>
      </c>
    </row>
    <row r="27" spans="1:17" ht="21.75" customHeight="1">
      <c r="A27" s="175"/>
      <c r="C27" s="16" t="str">
        <f>データ!A37</f>
        <v>平成17年</v>
      </c>
      <c r="D27" s="16">
        <f>データ!Q37</f>
        <v>1356</v>
      </c>
      <c r="E27" s="16">
        <f>データ!R37</f>
        <v>1047</v>
      </c>
      <c r="F27" s="16">
        <f>データ!S37</f>
        <v>309</v>
      </c>
      <c r="G27" s="18">
        <f>データ!T37</f>
        <v>18.24788050060557</v>
      </c>
      <c r="H27" s="16">
        <f>データ!U37</f>
        <v>990</v>
      </c>
      <c r="I27" s="16">
        <f>データ!V37</f>
        <v>504</v>
      </c>
      <c r="J27" s="16">
        <f>データ!W37</f>
        <v>486</v>
      </c>
      <c r="K27" s="18">
        <f>データ!X37</f>
        <v>13.322567622123538</v>
      </c>
      <c r="L27" s="16">
        <f>データ!Y37</f>
        <v>208</v>
      </c>
      <c r="M27" s="16">
        <f>データ!Z37</f>
        <v>1</v>
      </c>
      <c r="N27" s="16">
        <f>データ!AA37</f>
        <v>207</v>
      </c>
      <c r="O27" s="18">
        <f>データ!AB37</f>
        <v>2.799084914547167</v>
      </c>
      <c r="P27" s="16">
        <f>データ!AC37</f>
        <v>101</v>
      </c>
      <c r="Q27" s="18">
        <f>データ!AD37</f>
        <v>3.452991452991453</v>
      </c>
    </row>
    <row r="28" spans="1:17" ht="21.75" customHeight="1">
      <c r="A28" s="159"/>
      <c r="C28" s="16" t="str">
        <f>データ!A38</f>
        <v>平成18年</v>
      </c>
      <c r="D28" s="16">
        <f>データ!Q38</f>
        <v>1336</v>
      </c>
      <c r="E28" s="16">
        <f>データ!R38</f>
        <v>1017</v>
      </c>
      <c r="F28" s="16">
        <f>データ!S38</f>
        <v>319</v>
      </c>
      <c r="G28" s="18">
        <f>データ!T38</f>
        <v>18.356691398735915</v>
      </c>
      <c r="H28" s="16">
        <f>データ!U38</f>
        <v>957</v>
      </c>
      <c r="I28" s="16">
        <f>データ!V38</f>
        <v>517</v>
      </c>
      <c r="J28" s="16">
        <f>データ!W38</f>
        <v>440</v>
      </c>
      <c r="K28" s="18">
        <f>データ!X38</f>
        <v>13.14921681780709</v>
      </c>
      <c r="L28" s="16">
        <f>データ!Y38</f>
        <v>218</v>
      </c>
      <c r="M28" s="16">
        <f>データ!Z38</f>
        <v>2</v>
      </c>
      <c r="N28" s="16">
        <f>データ!AA38</f>
        <v>216</v>
      </c>
      <c r="O28" s="18">
        <f>データ!AB38</f>
        <v>2.9953283869194833</v>
      </c>
      <c r="P28" s="16">
        <f>データ!AC38</f>
        <v>93</v>
      </c>
      <c r="Q28" s="18">
        <f>データ!AD38</f>
        <v>3.164341612793467</v>
      </c>
    </row>
    <row r="29" ht="13.5">
      <c r="A29" s="77"/>
    </row>
  </sheetData>
  <mergeCells count="9">
    <mergeCell ref="P17:Q17"/>
    <mergeCell ref="D4:F4"/>
    <mergeCell ref="G4:J4"/>
    <mergeCell ref="K4:N4"/>
    <mergeCell ref="O4:R4"/>
    <mergeCell ref="A1:A27"/>
    <mergeCell ref="D17:G17"/>
    <mergeCell ref="H17:K17"/>
    <mergeCell ref="L17:O17"/>
  </mergeCells>
  <printOptions/>
  <pageMargins left="0.32" right="0.41" top="0.65" bottom="0.54" header="0.512" footer="0.3"/>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tabColor indexed="51"/>
  </sheetPr>
  <dimension ref="A1:X20"/>
  <sheetViews>
    <sheetView workbookViewId="0" topLeftCell="A1">
      <selection activeCell="Y9" sqref="Y9"/>
    </sheetView>
  </sheetViews>
  <sheetFormatPr defaultColWidth="9.00390625" defaultRowHeight="25.5" customHeight="1"/>
  <cols>
    <col min="1" max="1" width="2.875" style="43" customWidth="1"/>
    <col min="2" max="2" width="5.375" style="43" customWidth="1"/>
    <col min="3" max="3" width="8.875" style="42" customWidth="1"/>
    <col min="4" max="4" width="8.875" style="54" customWidth="1"/>
    <col min="5" max="24" width="6.375" style="45" customWidth="1"/>
    <col min="25" max="16384" width="9.00390625" style="43" customWidth="1"/>
  </cols>
  <sheetData>
    <row r="1" spans="1:24" ht="25.5" customHeight="1">
      <c r="A1" s="185"/>
      <c r="C1" s="146" t="s">
        <v>111</v>
      </c>
      <c r="X1" s="155"/>
    </row>
    <row r="2" spans="1:24" ht="25.5" customHeight="1">
      <c r="A2" s="185"/>
      <c r="C2" s="48"/>
      <c r="D2" s="59"/>
      <c r="E2" s="182" t="s">
        <v>108</v>
      </c>
      <c r="F2" s="183"/>
      <c r="G2" s="183"/>
      <c r="H2" s="183"/>
      <c r="I2" s="183"/>
      <c r="J2" s="183"/>
      <c r="K2" s="183"/>
      <c r="L2" s="183"/>
      <c r="M2" s="183"/>
      <c r="N2" s="184"/>
      <c r="O2" s="182" t="s">
        <v>109</v>
      </c>
      <c r="P2" s="183"/>
      <c r="Q2" s="183"/>
      <c r="R2" s="183"/>
      <c r="S2" s="183"/>
      <c r="T2" s="183"/>
      <c r="U2" s="183"/>
      <c r="V2" s="183"/>
      <c r="W2" s="183"/>
      <c r="X2" s="184"/>
    </row>
    <row r="3" spans="1:24" s="44" customFormat="1" ht="25.5" customHeight="1">
      <c r="A3" s="185"/>
      <c r="C3" s="56" t="s">
        <v>107</v>
      </c>
      <c r="D3" s="60"/>
      <c r="E3" s="69" t="s">
        <v>110</v>
      </c>
      <c r="F3" s="57">
        <v>40</v>
      </c>
      <c r="G3" s="57">
        <v>50</v>
      </c>
      <c r="H3" s="57">
        <v>60</v>
      </c>
      <c r="I3" s="57" t="s">
        <v>137</v>
      </c>
      <c r="J3" s="57">
        <v>14</v>
      </c>
      <c r="K3" s="57">
        <v>15</v>
      </c>
      <c r="L3" s="57">
        <v>16</v>
      </c>
      <c r="M3" s="57">
        <v>17</v>
      </c>
      <c r="N3" s="58">
        <v>18</v>
      </c>
      <c r="O3" s="64" t="s">
        <v>110</v>
      </c>
      <c r="P3" s="57">
        <v>40</v>
      </c>
      <c r="Q3" s="57">
        <v>50</v>
      </c>
      <c r="R3" s="57">
        <v>60</v>
      </c>
      <c r="S3" s="57" t="s">
        <v>137</v>
      </c>
      <c r="T3" s="57">
        <v>14</v>
      </c>
      <c r="U3" s="57">
        <v>15</v>
      </c>
      <c r="V3" s="57">
        <v>16</v>
      </c>
      <c r="W3" s="57">
        <v>17</v>
      </c>
      <c r="X3" s="156">
        <v>18</v>
      </c>
    </row>
    <row r="4" spans="1:24" s="45" customFormat="1" ht="25.5" customHeight="1">
      <c r="A4" s="185"/>
      <c r="C4" s="189" t="s">
        <v>87</v>
      </c>
      <c r="D4" s="61" t="s">
        <v>88</v>
      </c>
      <c r="E4" s="70">
        <f>データ!C45</f>
        <v>107.5</v>
      </c>
      <c r="F4" s="55">
        <f>データ!D45</f>
        <v>158.7</v>
      </c>
      <c r="G4" s="55">
        <f>データ!E45</f>
        <v>181.2</v>
      </c>
      <c r="H4" s="55">
        <f>データ!F45</f>
        <v>240.5</v>
      </c>
      <c r="I4" s="55">
        <f>データ!G45</f>
        <v>332.6</v>
      </c>
      <c r="J4" s="55">
        <f>データ!H45</f>
        <v>341.91155741850463</v>
      </c>
      <c r="K4" s="55">
        <f>データ!I45</f>
        <v>357.3</v>
      </c>
      <c r="L4" s="55">
        <f>データ!J45</f>
        <v>379.8351855848079</v>
      </c>
      <c r="M4" s="55">
        <f>データ!K45</f>
        <v>382.86407135920143</v>
      </c>
      <c r="N4" s="80">
        <f>データ!L45</f>
        <v>372.1269296740995</v>
      </c>
      <c r="O4" s="65">
        <f>データ!O45</f>
        <v>95.6</v>
      </c>
      <c r="P4" s="55">
        <f>データ!P45</f>
        <v>117.8</v>
      </c>
      <c r="Q4" s="55">
        <f>データ!Q45</f>
        <v>129.7</v>
      </c>
      <c r="R4" s="55">
        <f>データ!R45</f>
        <v>151.7</v>
      </c>
      <c r="S4" s="55">
        <f>データ!S45</f>
        <v>194.9</v>
      </c>
      <c r="T4" s="55">
        <f>データ!T45</f>
        <v>213.1361151789465</v>
      </c>
      <c r="U4" s="55">
        <f>データ!U45</f>
        <v>225.5</v>
      </c>
      <c r="V4" s="55">
        <f>データ!V45</f>
        <v>231.8262119755477</v>
      </c>
      <c r="W4" s="158">
        <f>データ!W45</f>
        <v>233.15318762255487</v>
      </c>
      <c r="X4" s="157">
        <f>データ!X45</f>
        <v>236.634460547504</v>
      </c>
    </row>
    <row r="5" spans="1:24" s="45" customFormat="1" ht="25.5" customHeight="1">
      <c r="A5" s="185"/>
      <c r="C5" s="190"/>
      <c r="D5" s="61" t="s">
        <v>89</v>
      </c>
      <c r="E5" s="71">
        <f>データ!C46</f>
        <v>94</v>
      </c>
      <c r="F5" s="49">
        <f>データ!D46</f>
        <v>122.1</v>
      </c>
      <c r="G5" s="49">
        <f>データ!E46</f>
        <v>140.5</v>
      </c>
      <c r="H5" s="49">
        <f>データ!F46</f>
        <v>187.4</v>
      </c>
      <c r="I5" s="49">
        <f>データ!G46</f>
        <v>281</v>
      </c>
      <c r="J5" s="49">
        <f>データ!H46</f>
        <v>298.8</v>
      </c>
      <c r="K5" s="49">
        <f>データ!I46</f>
        <v>303.3</v>
      </c>
      <c r="L5" s="49">
        <f>データ!J46</f>
        <v>313.5</v>
      </c>
      <c r="M5" s="49">
        <f>データ!K46</f>
        <v>319.1</v>
      </c>
      <c r="N5" s="50">
        <f>データ!L46</f>
        <v>321.7</v>
      </c>
      <c r="O5" s="66">
        <f>データ!O46</f>
        <v>80.4</v>
      </c>
      <c r="P5" s="49">
        <f>データ!P46</f>
        <v>95.2</v>
      </c>
      <c r="Q5" s="49">
        <f>データ!Q46</f>
        <v>105.2</v>
      </c>
      <c r="R5" s="49">
        <f>データ!R46</f>
        <v>125.9</v>
      </c>
      <c r="S5" s="49">
        <f>データ!S46</f>
        <v>174.6</v>
      </c>
      <c r="T5" s="49">
        <f>データ!T46</f>
        <v>187.1</v>
      </c>
      <c r="U5" s="49">
        <f>データ!U46</f>
        <v>190.1</v>
      </c>
      <c r="V5" s="49">
        <f>データ!V46</f>
        <v>197.1</v>
      </c>
      <c r="W5" s="49">
        <f>データ!W46</f>
        <v>200.3</v>
      </c>
      <c r="X5" s="154">
        <f>データ!X46</f>
        <v>203.2</v>
      </c>
    </row>
    <row r="6" spans="1:24" ht="25.5" customHeight="1">
      <c r="A6" s="185"/>
      <c r="C6" s="186" t="s">
        <v>98</v>
      </c>
      <c r="D6" s="62" t="s">
        <v>99</v>
      </c>
      <c r="E6" s="71">
        <f>データ!C47</f>
        <v>5.7</v>
      </c>
      <c r="F6" s="49">
        <f>データ!D47</f>
        <v>9.2</v>
      </c>
      <c r="G6" s="49">
        <f>データ!E47</f>
        <v>11.3</v>
      </c>
      <c r="H6" s="49">
        <f>データ!F47</f>
        <v>14.7</v>
      </c>
      <c r="I6" s="49">
        <f>データ!G47</f>
        <v>22.8</v>
      </c>
      <c r="J6" s="49">
        <f>データ!H47</f>
        <v>21.20642689378862</v>
      </c>
      <c r="K6" s="49">
        <f>データ!I47</f>
        <v>24.7</v>
      </c>
      <c r="L6" s="49">
        <f>データ!J47</f>
        <v>23.349832757876563</v>
      </c>
      <c r="M6" s="49">
        <f>データ!K47</f>
        <v>23.53602924245424</v>
      </c>
      <c r="N6" s="50">
        <f>データ!L47</f>
        <v>21.44082332761578</v>
      </c>
      <c r="O6" s="66">
        <f>データ!O47</f>
        <v>2.7</v>
      </c>
      <c r="P6" s="49">
        <f>データ!P47</f>
        <v>2.9</v>
      </c>
      <c r="Q6" s="49">
        <f>データ!Q47</f>
        <v>3.1</v>
      </c>
      <c r="R6" s="49">
        <f>データ!R47</f>
        <v>3</v>
      </c>
      <c r="S6" s="49">
        <f>データ!S47</f>
        <v>3.6</v>
      </c>
      <c r="T6" s="49">
        <f>データ!T47</f>
        <v>3.322834757800948</v>
      </c>
      <c r="U6" s="49">
        <f>データ!U47</f>
        <v>3.2</v>
      </c>
      <c r="V6" s="49">
        <f>データ!V47</f>
        <v>4.0420980549582675</v>
      </c>
      <c r="W6" s="49">
        <f>データ!W47</f>
        <v>4.065235066239419</v>
      </c>
      <c r="X6" s="154">
        <f>データ!X47</f>
        <v>3.3816425120772946</v>
      </c>
    </row>
    <row r="7" spans="1:24" ht="25.5" customHeight="1">
      <c r="A7" s="185"/>
      <c r="C7" s="186"/>
      <c r="D7" s="62" t="s">
        <v>100</v>
      </c>
      <c r="E7" s="71">
        <f>データ!C48</f>
        <v>4.8</v>
      </c>
      <c r="F7" s="49">
        <f>データ!D48</f>
        <v>5.9</v>
      </c>
      <c r="G7" s="49">
        <f>データ!E48</f>
        <v>7.1</v>
      </c>
      <c r="H7" s="49">
        <f>データ!F48</f>
        <v>8.5</v>
      </c>
      <c r="I7" s="49">
        <f>データ!G48</f>
        <v>13.4</v>
      </c>
      <c r="J7" s="49">
        <f>データ!H48</f>
        <v>14.7</v>
      </c>
      <c r="K7" s="49">
        <f>データ!I48</f>
        <v>15.2</v>
      </c>
      <c r="L7" s="49">
        <f>データ!J48</f>
        <v>15.3</v>
      </c>
      <c r="M7" s="49">
        <f>データ!K48</f>
        <v>15.4</v>
      </c>
      <c r="N7" s="50">
        <f>データ!L48</f>
        <v>15.7</v>
      </c>
      <c r="O7" s="66">
        <f>データ!O48</f>
        <v>1.9</v>
      </c>
      <c r="P7" s="49">
        <f>データ!P48</f>
        <v>2.2</v>
      </c>
      <c r="Q7" s="49">
        <f>データ!Q48</f>
        <v>2</v>
      </c>
      <c r="R7" s="49">
        <f>データ!R48</f>
        <v>1.9</v>
      </c>
      <c r="S7" s="49">
        <f>データ!S48</f>
        <v>2.3</v>
      </c>
      <c r="T7" s="49">
        <f>データ!T48</f>
        <v>2.6</v>
      </c>
      <c r="U7" s="49">
        <f>データ!U48</f>
        <v>2.6</v>
      </c>
      <c r="V7" s="49">
        <f>データ!V48</f>
        <v>2.7</v>
      </c>
      <c r="W7" s="49">
        <f>データ!W48</f>
        <v>2.7</v>
      </c>
      <c r="X7" s="154">
        <f>データ!X48</f>
        <v>2.6</v>
      </c>
    </row>
    <row r="8" spans="1:24" ht="25.5" customHeight="1">
      <c r="A8" s="185"/>
      <c r="C8" s="186" t="s">
        <v>101</v>
      </c>
      <c r="D8" s="62" t="s">
        <v>99</v>
      </c>
      <c r="E8" s="71">
        <f>データ!C49</f>
        <v>65.2</v>
      </c>
      <c r="F8" s="49">
        <f>データ!D49</f>
        <v>83.3</v>
      </c>
      <c r="G8" s="49">
        <f>データ!E49</f>
        <v>78.1</v>
      </c>
      <c r="H8" s="49">
        <f>データ!F49</f>
        <v>81.2</v>
      </c>
      <c r="I8" s="49">
        <f>データ!G49</f>
        <v>71.9</v>
      </c>
      <c r="J8" s="49">
        <f>データ!H49</f>
        <v>70.09902223224572</v>
      </c>
      <c r="K8" s="49">
        <f>データ!I49</f>
        <v>70.1</v>
      </c>
      <c r="L8" s="49">
        <f>データ!J49</f>
        <v>72.57836102719034</v>
      </c>
      <c r="M8" s="49">
        <f>データ!K49</f>
        <v>73.15711616517365</v>
      </c>
      <c r="N8" s="50">
        <f>データ!L49</f>
        <v>68.95368782161235</v>
      </c>
      <c r="O8" s="66">
        <f>データ!O49</f>
        <v>43.2</v>
      </c>
      <c r="P8" s="49">
        <f>データ!P49</f>
        <v>50.1</v>
      </c>
      <c r="Q8" s="49">
        <f>データ!Q49</f>
        <v>48.6</v>
      </c>
      <c r="R8" s="49">
        <f>データ!R49</f>
        <v>43.4</v>
      </c>
      <c r="S8" s="49">
        <f>データ!S49</f>
        <v>35.3</v>
      </c>
      <c r="T8" s="49">
        <f>データ!T49</f>
        <v>36.55118233581043</v>
      </c>
      <c r="U8" s="49">
        <f>データ!U49</f>
        <v>35.3</v>
      </c>
      <c r="V8" s="49">
        <f>データ!V49</f>
        <v>38.5980735836211</v>
      </c>
      <c r="W8" s="49">
        <f>データ!W49</f>
        <v>38.819009358011705</v>
      </c>
      <c r="X8" s="154">
        <f>データ!X49</f>
        <v>37.11755233494364</v>
      </c>
    </row>
    <row r="9" spans="1:24" ht="25.5" customHeight="1">
      <c r="A9" s="185"/>
      <c r="C9" s="186"/>
      <c r="D9" s="62" t="s">
        <v>100</v>
      </c>
      <c r="E9" s="71">
        <f>データ!C50</f>
        <v>52.2</v>
      </c>
      <c r="F9" s="49">
        <f>データ!D50</f>
        <v>59.4</v>
      </c>
      <c r="G9" s="49">
        <f>データ!E50</f>
        <v>55.5</v>
      </c>
      <c r="H9" s="49">
        <f>データ!F50</f>
        <v>51.1</v>
      </c>
      <c r="I9" s="49">
        <f>データ!G50</f>
        <v>53.6</v>
      </c>
      <c r="J9" s="49">
        <f>データ!H50</f>
        <v>51.6</v>
      </c>
      <c r="K9" s="49">
        <f>データ!I50</f>
        <v>52.2</v>
      </c>
      <c r="L9" s="49">
        <f>データ!J50</f>
        <v>53.3</v>
      </c>
      <c r="M9" s="49">
        <f>データ!K50</f>
        <v>53</v>
      </c>
      <c r="N9" s="50">
        <f>データ!L50</f>
        <v>53.2</v>
      </c>
      <c r="O9" s="66">
        <f>データ!O50</f>
        <v>31.7</v>
      </c>
      <c r="P9" s="49">
        <f>データ!P50</f>
        <v>35.5</v>
      </c>
      <c r="Q9" s="49">
        <f>データ!Q50</f>
        <v>34.4</v>
      </c>
      <c r="R9" s="49">
        <f>データ!R50</f>
        <v>30.6</v>
      </c>
      <c r="S9" s="49">
        <f>データ!S50</f>
        <v>27.9</v>
      </c>
      <c r="T9" s="49">
        <f>データ!T50</f>
        <v>27.1</v>
      </c>
      <c r="U9" s="49">
        <f>データ!U50</f>
        <v>27</v>
      </c>
      <c r="V9" s="49">
        <f>データ!V50</f>
        <v>27.4</v>
      </c>
      <c r="W9" s="49">
        <f>データ!W50</f>
        <v>27.4</v>
      </c>
      <c r="X9" s="154">
        <f>データ!X50</f>
        <v>27.4</v>
      </c>
    </row>
    <row r="10" spans="1:24" ht="25.5" customHeight="1">
      <c r="A10" s="185"/>
      <c r="C10" s="188" t="s">
        <v>102</v>
      </c>
      <c r="D10" s="62" t="s">
        <v>99</v>
      </c>
      <c r="E10" s="72" t="str">
        <f>データ!C51</f>
        <v>… </v>
      </c>
      <c r="F10" s="49">
        <f>データ!D51</f>
        <v>12.2</v>
      </c>
      <c r="G10" s="49">
        <f>データ!E51</f>
        <v>11</v>
      </c>
      <c r="H10" s="49">
        <f>データ!F51</f>
        <v>18</v>
      </c>
      <c r="I10" s="49">
        <f>データ!G51</f>
        <v>22.1</v>
      </c>
      <c r="J10" s="49">
        <f>データ!H51</f>
        <v>22.88947664726391</v>
      </c>
      <c r="K10" s="49">
        <f>データ!I51</f>
        <v>23.6</v>
      </c>
      <c r="L10" s="49">
        <f>データ!J51</f>
        <v>26.215877211911952</v>
      </c>
      <c r="M10" s="49">
        <f>データ!K51</f>
        <v>26.424928138639956</v>
      </c>
      <c r="N10" s="50">
        <f>データ!L51</f>
        <v>23.670668953687823</v>
      </c>
      <c r="O10" s="67" t="str">
        <f>データ!O51</f>
        <v>… </v>
      </c>
      <c r="P10" s="49">
        <f>データ!P51</f>
        <v>9.7</v>
      </c>
      <c r="Q10" s="49">
        <f>データ!Q51</f>
        <v>8.4</v>
      </c>
      <c r="R10" s="49">
        <f>データ!R51</f>
        <v>6.8</v>
      </c>
      <c r="S10" s="49">
        <f>データ!S51</f>
        <v>11.9</v>
      </c>
      <c r="T10" s="49">
        <f>データ!T51</f>
        <v>13.133108804641841</v>
      </c>
      <c r="U10" s="49">
        <f>データ!U51</f>
        <v>14.2</v>
      </c>
      <c r="V10" s="49">
        <f>データ!V51</f>
        <v>11.492239568018602</v>
      </c>
      <c r="W10" s="49">
        <f>データ!W51</f>
        <v>11.55802126675913</v>
      </c>
      <c r="X10" s="154">
        <f>データ!X51</f>
        <v>14.573268921095009</v>
      </c>
    </row>
    <row r="11" spans="1:24" ht="25.5" customHeight="1">
      <c r="A11" s="185"/>
      <c r="C11" s="188"/>
      <c r="D11" s="62" t="s">
        <v>100</v>
      </c>
      <c r="E11" s="72" t="str">
        <f>データ!C52</f>
        <v>… </v>
      </c>
      <c r="F11" s="49">
        <f>データ!D52</f>
        <v>10.4</v>
      </c>
      <c r="G11" s="49">
        <f>データ!E52</f>
        <v>12.4</v>
      </c>
      <c r="H11" s="49">
        <f>データ!F52</f>
        <v>24.2</v>
      </c>
      <c r="I11" s="49">
        <f>データ!G52</f>
        <v>38.4</v>
      </c>
      <c r="J11" s="49">
        <f>データ!H52</f>
        <v>38.7</v>
      </c>
      <c r="K11" s="49">
        <f>データ!I52</f>
        <v>37.9</v>
      </c>
      <c r="L11" s="49">
        <f>データ!J52</f>
        <v>38</v>
      </c>
      <c r="M11" s="49">
        <f>データ!K52</f>
        <v>37.7</v>
      </c>
      <c r="N11" s="50">
        <f>データ!L52</f>
        <v>36.7</v>
      </c>
      <c r="O11" s="67" t="str">
        <f>データ!O52</f>
        <v>… </v>
      </c>
      <c r="P11" s="49">
        <f>データ!P52</f>
        <v>7</v>
      </c>
      <c r="Q11" s="49">
        <f>データ!Q52</f>
        <v>6.7</v>
      </c>
      <c r="R11" s="49">
        <f>データ!R52</f>
        <v>9.1</v>
      </c>
      <c r="S11" s="49">
        <f>データ!S52</f>
        <v>15.5</v>
      </c>
      <c r="T11" s="49">
        <f>データ!T52</f>
        <v>16.8</v>
      </c>
      <c r="U11" s="49">
        <f>データ!U52</f>
        <v>16.6</v>
      </c>
      <c r="V11" s="49">
        <f>データ!V52</f>
        <v>17.2</v>
      </c>
      <c r="W11" s="49">
        <f>データ!W52</f>
        <v>17.1</v>
      </c>
      <c r="X11" s="154">
        <f>データ!X52</f>
        <v>17.2</v>
      </c>
    </row>
    <row r="12" spans="1:24" ht="25.5" customHeight="1">
      <c r="A12" s="185"/>
      <c r="C12" s="188" t="s">
        <v>103</v>
      </c>
      <c r="D12" s="62" t="s">
        <v>99</v>
      </c>
      <c r="E12" s="71">
        <f>データ!C53</f>
        <v>4.2</v>
      </c>
      <c r="F12" s="49">
        <f>データ!D53</f>
        <v>13</v>
      </c>
      <c r="G12" s="49">
        <f>データ!E53</f>
        <v>25.4</v>
      </c>
      <c r="H12" s="49">
        <f>データ!F53</f>
        <v>46.1</v>
      </c>
      <c r="I12" s="49">
        <f>データ!G53</f>
        <v>71.7</v>
      </c>
      <c r="J12" s="49">
        <f>データ!H53</f>
        <v>83.64757274772178</v>
      </c>
      <c r="K12" s="49">
        <f>データ!I53</f>
        <v>83.1</v>
      </c>
      <c r="L12" s="49">
        <f>データ!J53</f>
        <v>88.25731009926629</v>
      </c>
      <c r="M12" s="49">
        <f>データ!K53</f>
        <v>88.96109247960139</v>
      </c>
      <c r="N12" s="50">
        <f>データ!L53</f>
        <v>87.221269296741</v>
      </c>
      <c r="O12" s="66">
        <f>データ!O53</f>
        <v>1.8</v>
      </c>
      <c r="P12" s="49">
        <f>データ!P53</f>
        <v>5.7</v>
      </c>
      <c r="Q12" s="49">
        <f>データ!Q53</f>
        <v>7.5</v>
      </c>
      <c r="R12" s="49">
        <f>データ!R53</f>
        <v>12.8</v>
      </c>
      <c r="S12" s="49">
        <f>データ!S53</f>
        <v>21.9</v>
      </c>
      <c r="T12" s="49">
        <f>データ!T53</f>
        <v>25.316836249911983</v>
      </c>
      <c r="U12" s="49">
        <f>データ!U53</f>
        <v>25.1</v>
      </c>
      <c r="V12" s="49">
        <f>データ!V53</f>
        <v>24.490358803570683</v>
      </c>
      <c r="W12" s="49">
        <f>データ!W53</f>
        <v>24.63054187192118</v>
      </c>
      <c r="X12" s="154">
        <f>データ!X53</f>
        <v>25.68438003220612</v>
      </c>
    </row>
    <row r="13" spans="1:24" ht="25.5" customHeight="1">
      <c r="A13" s="185"/>
      <c r="C13" s="188"/>
      <c r="D13" s="62" t="s">
        <v>100</v>
      </c>
      <c r="E13" s="71">
        <f>データ!C54</f>
        <v>4.3</v>
      </c>
      <c r="F13" s="49">
        <f>データ!D54</f>
        <v>11.2</v>
      </c>
      <c r="G13" s="49">
        <f>データ!E54</f>
        <v>19.6</v>
      </c>
      <c r="H13" s="49">
        <f>データ!F54</f>
        <v>35.3</v>
      </c>
      <c r="I13" s="49">
        <f>データ!G54</f>
        <v>60.2</v>
      </c>
      <c r="J13" s="49">
        <f>データ!H54</f>
        <v>66.8</v>
      </c>
      <c r="K13" s="49">
        <f>データ!I54</f>
        <v>67.6</v>
      </c>
      <c r="L13" s="49">
        <f>データ!J54</f>
        <v>71.3</v>
      </c>
      <c r="M13" s="49">
        <f>データ!K54</f>
        <v>73.3</v>
      </c>
      <c r="N13" s="50">
        <f>データ!L54</f>
        <v>74.6</v>
      </c>
      <c r="O13" s="66">
        <f>データ!O54</f>
        <v>1.8</v>
      </c>
      <c r="P13" s="49">
        <f>データ!P54</f>
        <v>4.6</v>
      </c>
      <c r="Q13" s="49">
        <f>データ!Q54</f>
        <v>7.2</v>
      </c>
      <c r="R13" s="49">
        <f>データ!R54</f>
        <v>12.7</v>
      </c>
      <c r="S13" s="49">
        <f>データ!S54</f>
        <v>21.9</v>
      </c>
      <c r="T13" s="49">
        <f>データ!T54</f>
        <v>23.7</v>
      </c>
      <c r="U13" s="49">
        <f>データ!U54</f>
        <v>23.4</v>
      </c>
      <c r="V13" s="49">
        <f>データ!V54</f>
        <v>24.8</v>
      </c>
      <c r="W13" s="49">
        <f>データ!W54</f>
        <v>26.1</v>
      </c>
      <c r="X13" s="154">
        <f>データ!X54</f>
        <v>26.8</v>
      </c>
    </row>
    <row r="14" spans="1:24" ht="25.5" customHeight="1">
      <c r="A14" s="185"/>
      <c r="C14" s="186" t="s">
        <v>104</v>
      </c>
      <c r="D14" s="62" t="s">
        <v>99</v>
      </c>
      <c r="E14" s="72" t="str">
        <f>データ!C55</f>
        <v>… </v>
      </c>
      <c r="F14" s="51" t="str">
        <f>データ!D55</f>
        <v>… </v>
      </c>
      <c r="G14" s="51" t="str">
        <f>データ!E55</f>
        <v>… </v>
      </c>
      <c r="H14" s="49">
        <f>データ!F55</f>
        <v>20.9</v>
      </c>
      <c r="I14" s="49">
        <f>データ!G55</f>
        <v>38.6</v>
      </c>
      <c r="J14" s="49">
        <f>データ!H55</f>
        <v>36.101417212044915</v>
      </c>
      <c r="K14" s="49">
        <f>データ!I55</f>
        <v>38.9</v>
      </c>
      <c r="L14" s="49">
        <f>データ!J55</f>
        <v>42.48489425981873</v>
      </c>
      <c r="M14" s="49">
        <f>データ!K55</f>
        <v>42.82367775522359</v>
      </c>
      <c r="N14" s="50">
        <f>データ!L55</f>
        <v>44.339622641509436</v>
      </c>
      <c r="O14" s="67" t="str">
        <f>データ!O55</f>
        <v>… </v>
      </c>
      <c r="P14" s="51" t="str">
        <f>データ!P55</f>
        <v>… </v>
      </c>
      <c r="Q14" s="51" t="str">
        <f>データ!Q55</f>
        <v>… </v>
      </c>
      <c r="R14" s="49">
        <f>データ!R55</f>
        <v>20.3</v>
      </c>
      <c r="S14" s="49">
        <f>データ!S55</f>
        <v>31.2</v>
      </c>
      <c r="T14" s="49">
        <f>データ!T55</f>
        <v>33.623923144414356</v>
      </c>
      <c r="U14" s="49">
        <f>データ!U55</f>
        <v>35.6</v>
      </c>
      <c r="V14" s="49">
        <f>データ!V55</f>
        <v>38.51881675901408</v>
      </c>
      <c r="W14" s="49">
        <f>データ!W55</f>
        <v>38.73929886651681</v>
      </c>
      <c r="X14" s="154">
        <f>データ!X55</f>
        <v>35.426731078904986</v>
      </c>
    </row>
    <row r="15" spans="1:24" ht="25.5" customHeight="1">
      <c r="A15" s="185"/>
      <c r="C15" s="186"/>
      <c r="D15" s="62" t="s">
        <v>100</v>
      </c>
      <c r="E15" s="72" t="str">
        <f>データ!C56</f>
        <v>… </v>
      </c>
      <c r="F15" s="51" t="str">
        <f>データ!D56</f>
        <v>… </v>
      </c>
      <c r="G15" s="51" t="str">
        <f>データ!E56</f>
        <v>… </v>
      </c>
      <c r="H15" s="49">
        <f>データ!F56</f>
        <v>17.1</v>
      </c>
      <c r="I15" s="49">
        <f>データ!G56</f>
        <v>31.1</v>
      </c>
      <c r="J15" s="49">
        <f>データ!H56</f>
        <v>33.4</v>
      </c>
      <c r="K15" s="49">
        <f>データ!I56</f>
        <v>34.1</v>
      </c>
      <c r="L15" s="49">
        <f>データ!J56</f>
        <v>35.4</v>
      </c>
      <c r="M15" s="49">
        <f>データ!K56</f>
        <v>35.9</v>
      </c>
      <c r="N15" s="50">
        <f>データ!L56</f>
        <v>36.4</v>
      </c>
      <c r="O15" s="67" t="str">
        <f>データ!O56</f>
        <v>… </v>
      </c>
      <c r="P15" s="51" t="str">
        <f>データ!P56</f>
        <v>… </v>
      </c>
      <c r="Q15" s="51" t="str">
        <f>データ!Q56</f>
        <v>… </v>
      </c>
      <c r="R15" s="49">
        <f>データ!R56</f>
        <v>14.6</v>
      </c>
      <c r="S15" s="49">
        <f>データ!S56</f>
        <v>24</v>
      </c>
      <c r="T15" s="49">
        <f>データ!T56</f>
        <v>26.5</v>
      </c>
      <c r="U15" s="49">
        <f>データ!U56</f>
        <v>27.7</v>
      </c>
      <c r="V15" s="49">
        <f>データ!V56</f>
        <v>28.2</v>
      </c>
      <c r="W15" s="49">
        <f>データ!W56</f>
        <v>28.9</v>
      </c>
      <c r="X15" s="154">
        <f>データ!X56</f>
        <v>28.9</v>
      </c>
    </row>
    <row r="16" spans="1:24" ht="25.5" customHeight="1">
      <c r="A16" s="185"/>
      <c r="C16" s="186" t="s">
        <v>105</v>
      </c>
      <c r="D16" s="62" t="s">
        <v>99</v>
      </c>
      <c r="E16" s="72" t="str">
        <f>データ!C57</f>
        <v>-  </v>
      </c>
      <c r="F16" s="49">
        <f>データ!D57</f>
        <v>0.3</v>
      </c>
      <c r="G16" s="49">
        <f>データ!E57</f>
        <v>0.1</v>
      </c>
      <c r="H16" s="49">
        <f>データ!F57</f>
        <v>0.1</v>
      </c>
      <c r="I16" s="51" t="str">
        <f>データ!G57</f>
        <v>-  </v>
      </c>
      <c r="J16" s="51">
        <f>データ!H57</f>
        <v>0.33660995069505745</v>
      </c>
      <c r="K16" s="49">
        <f>データ!I57</f>
        <v>0.1</v>
      </c>
      <c r="L16" s="51">
        <f>データ!J57</f>
        <v>0.08429542511868796</v>
      </c>
      <c r="M16" s="49">
        <f>データ!K57</f>
        <v>0.08496761459369762</v>
      </c>
      <c r="N16" s="50">
        <f>データ!L57</f>
        <v>0.17152658662092624</v>
      </c>
      <c r="O16" s="66">
        <f>データ!O57</f>
        <v>3.4</v>
      </c>
      <c r="P16" s="49">
        <f>データ!P57</f>
        <v>5.1</v>
      </c>
      <c r="Q16" s="49">
        <f>データ!Q57</f>
        <v>6.3</v>
      </c>
      <c r="R16" s="49">
        <f>データ!R57</f>
        <v>5.6</v>
      </c>
      <c r="S16" s="49">
        <f>データ!S57</f>
        <v>11.2</v>
      </c>
      <c r="T16" s="49">
        <f>データ!T57</f>
        <v>13.291339031203792</v>
      </c>
      <c r="U16" s="49">
        <f>データ!U57</f>
        <v>14.4</v>
      </c>
      <c r="V16" s="49">
        <f>データ!V57</f>
        <v>16.406162693654142</v>
      </c>
      <c r="W16" s="49">
        <f>データ!W57</f>
        <v>16.500071739442348</v>
      </c>
      <c r="X16" s="154">
        <f>データ!X57</f>
        <v>17.39130434782609</v>
      </c>
    </row>
    <row r="17" spans="1:24" ht="25.5" customHeight="1">
      <c r="A17" s="185"/>
      <c r="C17" s="186"/>
      <c r="D17" s="62" t="s">
        <v>100</v>
      </c>
      <c r="E17" s="71">
        <f>データ!C58</f>
        <v>0</v>
      </c>
      <c r="F17" s="49">
        <f>データ!D58</f>
        <v>0.1</v>
      </c>
      <c r="G17" s="49">
        <f>データ!E58</f>
        <v>0</v>
      </c>
      <c r="H17" s="49">
        <f>データ!F58</f>
        <v>0.1</v>
      </c>
      <c r="I17" s="49">
        <f>データ!G58</f>
        <v>0.1</v>
      </c>
      <c r="J17" s="49">
        <f>データ!H58</f>
        <v>0.1</v>
      </c>
      <c r="K17" s="49">
        <f>データ!I58</f>
        <v>0.1</v>
      </c>
      <c r="L17" s="49">
        <f>データ!J58</f>
        <v>0.1</v>
      </c>
      <c r="M17" s="49">
        <f>データ!K58</f>
        <v>0.1</v>
      </c>
      <c r="N17" s="50">
        <f>データ!L58</f>
        <v>0.2</v>
      </c>
      <c r="O17" s="66">
        <f>データ!O58</f>
        <v>3.5</v>
      </c>
      <c r="P17" s="49">
        <f>データ!P58</f>
        <v>3.9</v>
      </c>
      <c r="Q17" s="49">
        <f>データ!Q58</f>
        <v>5.8</v>
      </c>
      <c r="R17" s="49">
        <f>データ!R58</f>
        <v>8</v>
      </c>
      <c r="S17" s="49">
        <f>データ!S58</f>
        <v>13.4</v>
      </c>
      <c r="T17" s="49">
        <f>データ!T58</f>
        <v>14.9</v>
      </c>
      <c r="U17" s="49">
        <f>データ!U58</f>
        <v>15.2</v>
      </c>
      <c r="V17" s="49">
        <f>データ!V58</f>
        <v>16.3</v>
      </c>
      <c r="W17" s="49">
        <f>データ!W58</f>
        <v>16.6</v>
      </c>
      <c r="X17" s="154">
        <f>データ!X58</f>
        <v>17.3</v>
      </c>
    </row>
    <row r="18" spans="1:24" ht="25.5" customHeight="1">
      <c r="A18" s="185"/>
      <c r="C18" s="186" t="s">
        <v>106</v>
      </c>
      <c r="D18" s="62" t="s">
        <v>99</v>
      </c>
      <c r="E18" s="177"/>
      <c r="F18" s="178"/>
      <c r="G18" s="178"/>
      <c r="H18" s="178"/>
      <c r="I18" s="178"/>
      <c r="J18" s="178"/>
      <c r="K18" s="178"/>
      <c r="L18" s="178"/>
      <c r="M18" s="178"/>
      <c r="N18" s="179"/>
      <c r="O18" s="66">
        <f>データ!O59</f>
        <v>12.6</v>
      </c>
      <c r="P18" s="49">
        <f>データ!P59</f>
        <v>10.7</v>
      </c>
      <c r="Q18" s="49">
        <f>データ!Q59</f>
        <v>8.9</v>
      </c>
      <c r="R18" s="49">
        <f>データ!R59</f>
        <v>6.4</v>
      </c>
      <c r="S18" s="49">
        <f>データ!S59</f>
        <v>6.1</v>
      </c>
      <c r="T18" s="49">
        <f>データ!T59</f>
        <v>6.487439289039946</v>
      </c>
      <c r="U18" s="49">
        <f>データ!U59</f>
        <v>7.4</v>
      </c>
      <c r="V18" s="49">
        <f>データ!V59</f>
        <v>8.00493928530951</v>
      </c>
      <c r="W18" s="49">
        <f>データ!W59</f>
        <v>8.050759640983946</v>
      </c>
      <c r="X18" s="154">
        <f>データ!X59</f>
        <v>7.487922705314009</v>
      </c>
    </row>
    <row r="19" spans="1:24" ht="25.5" customHeight="1">
      <c r="A19" s="185"/>
      <c r="C19" s="187"/>
      <c r="D19" s="63" t="s">
        <v>100</v>
      </c>
      <c r="E19" s="180"/>
      <c r="F19" s="162"/>
      <c r="G19" s="162"/>
      <c r="H19" s="162"/>
      <c r="I19" s="162"/>
      <c r="J19" s="162"/>
      <c r="K19" s="162"/>
      <c r="L19" s="162"/>
      <c r="M19" s="162"/>
      <c r="N19" s="181"/>
      <c r="O19" s="68">
        <f>データ!O60</f>
        <v>16</v>
      </c>
      <c r="P19" s="52">
        <f>データ!P60</f>
        <v>13.4</v>
      </c>
      <c r="Q19" s="52">
        <f>データ!Q60</f>
        <v>10.7</v>
      </c>
      <c r="R19" s="52">
        <f>データ!R60</f>
        <v>8</v>
      </c>
      <c r="S19" s="52">
        <f>データ!S60</f>
        <v>7.8</v>
      </c>
      <c r="T19" s="52">
        <f>データ!T60</f>
        <v>8.3</v>
      </c>
      <c r="U19" s="52">
        <f>データ!U60</f>
        <v>8.2</v>
      </c>
      <c r="V19" s="52">
        <f>データ!V60</f>
        <v>8.6</v>
      </c>
      <c r="W19" s="52">
        <f>データ!W60</f>
        <v>8.3</v>
      </c>
      <c r="X19" s="53">
        <f>データ!X60</f>
        <v>8.5</v>
      </c>
    </row>
    <row r="20" spans="3:14" ht="25.5" customHeight="1">
      <c r="C20" s="47"/>
      <c r="E20" s="46"/>
      <c r="F20" s="46"/>
      <c r="G20" s="46"/>
      <c r="H20" s="46"/>
      <c r="I20" s="46"/>
      <c r="J20" s="46"/>
      <c r="K20" s="46"/>
      <c r="L20" s="46"/>
      <c r="M20" s="46"/>
      <c r="N20" s="46"/>
    </row>
  </sheetData>
  <mergeCells count="12">
    <mergeCell ref="C10:C11"/>
    <mergeCell ref="C4:C5"/>
    <mergeCell ref="E18:N19"/>
    <mergeCell ref="E2:N2"/>
    <mergeCell ref="O2:X2"/>
    <mergeCell ref="A1:A19"/>
    <mergeCell ref="C18:C19"/>
    <mergeCell ref="C12:C13"/>
    <mergeCell ref="C14:C15"/>
    <mergeCell ref="C16:C17"/>
    <mergeCell ref="C6:C7"/>
    <mergeCell ref="C8:C9"/>
  </mergeCells>
  <printOptions/>
  <pageMargins left="0.21" right="0.36" top="1" bottom="1" header="0.512" footer="0.512"/>
  <pageSetup horizontalDpi="600" verticalDpi="600" orientation="landscape" paperSize="9" scale="90" r:id="rId2"/>
  <drawing r:id="rId1"/>
</worksheet>
</file>

<file path=xl/worksheets/sheet5.xml><?xml version="1.0" encoding="utf-8"?>
<worksheet xmlns="http://schemas.openxmlformats.org/spreadsheetml/2006/main" xmlns:r="http://schemas.openxmlformats.org/officeDocument/2006/relationships">
  <sheetPr>
    <tabColor indexed="51"/>
  </sheetPr>
  <dimension ref="A1:I31"/>
  <sheetViews>
    <sheetView workbookViewId="0" topLeftCell="A28">
      <selection activeCell="G56" sqref="G56"/>
    </sheetView>
  </sheetViews>
  <sheetFormatPr defaultColWidth="9.00390625" defaultRowHeight="13.5"/>
  <cols>
    <col min="2" max="4" width="12.75390625" style="0" customWidth="1"/>
  </cols>
  <sheetData>
    <row r="1" ht="14.25">
      <c r="A1" s="148" t="s">
        <v>199</v>
      </c>
    </row>
    <row r="2" ht="13.5">
      <c r="A2" s="147" t="s">
        <v>200</v>
      </c>
    </row>
    <row r="27" spans="2:9" ht="27" customHeight="1">
      <c r="B27" s="191" t="s">
        <v>192</v>
      </c>
      <c r="C27" s="191"/>
      <c r="D27" s="191"/>
      <c r="E27" s="191"/>
      <c r="F27" s="191"/>
      <c r="G27" s="191"/>
      <c r="H27" s="191"/>
      <c r="I27" s="191"/>
    </row>
    <row r="30" ht="14.25">
      <c r="A30" s="148" t="s">
        <v>75</v>
      </c>
    </row>
    <row r="31" ht="13.5">
      <c r="A31" s="147" t="s">
        <v>198</v>
      </c>
    </row>
  </sheetData>
  <mergeCells count="1">
    <mergeCell ref="B27:I27"/>
  </mergeCells>
  <printOptions horizontalCentered="1" verticalCentered="1"/>
  <pageMargins left="0.7086614173228347" right="0.4724409448818898" top="0.984251968503937" bottom="0.8" header="0.5118110236220472" footer="0.5118110236220472"/>
  <pageSetup firstPageNumber="13" useFirstPageNumber="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K9" sqref="K9"/>
    </sheetView>
  </sheetViews>
  <sheetFormatPr defaultColWidth="9.00390625" defaultRowHeight="13.5"/>
  <sheetData>
    <row r="1" ht="13.5">
      <c r="A1" s="147" t="s">
        <v>189</v>
      </c>
    </row>
  </sheetData>
  <printOptions horizontalCentered="1" verticalCentered="1"/>
  <pageMargins left="0.7874015748031497" right="0.7874015748031497" top="0.984251968503937" bottom="0.984251968503937" header="0.5118110236220472" footer="0.5118110236220472"/>
  <pageSetup firstPageNumber="12" useFirstPageNumber="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BR163"/>
  <sheetViews>
    <sheetView workbookViewId="0" topLeftCell="A100">
      <selection activeCell="N45" sqref="N45"/>
    </sheetView>
  </sheetViews>
  <sheetFormatPr defaultColWidth="9.00390625" defaultRowHeight="13.5"/>
  <cols>
    <col min="2" max="7" width="10.50390625" style="0" customWidth="1"/>
    <col min="10" max="12" width="11.00390625" style="0" customWidth="1"/>
    <col min="19" max="20" width="9.50390625" style="0" bestFit="1" customWidth="1"/>
    <col min="22" max="23" width="12.75390625" style="0" bestFit="1" customWidth="1"/>
    <col min="24" max="25" width="9.125" style="0" bestFit="1" customWidth="1"/>
  </cols>
  <sheetData>
    <row r="1" spans="1:5" ht="17.25">
      <c r="A1" s="23" t="s">
        <v>78</v>
      </c>
      <c r="B1" s="24"/>
      <c r="C1" s="24"/>
      <c r="D1" s="24"/>
      <c r="E1" s="24"/>
    </row>
    <row r="2" spans="2:7" ht="13.5">
      <c r="B2" s="172" t="s">
        <v>9</v>
      </c>
      <c r="C2" s="172"/>
      <c r="D2" s="172"/>
      <c r="E2" s="172" t="s">
        <v>10</v>
      </c>
      <c r="F2" s="172"/>
      <c r="G2" s="172"/>
    </row>
    <row r="3" spans="2:7" ht="13.5">
      <c r="B3" t="s">
        <v>6</v>
      </c>
      <c r="C3" t="s">
        <v>7</v>
      </c>
      <c r="D3" t="s">
        <v>8</v>
      </c>
      <c r="E3" t="s">
        <v>6</v>
      </c>
      <c r="F3" t="s">
        <v>7</v>
      </c>
      <c r="G3" t="s">
        <v>8</v>
      </c>
    </row>
    <row r="4" spans="1:7" ht="13.5">
      <c r="A4" t="s">
        <v>0</v>
      </c>
      <c r="B4" s="1">
        <v>35.3</v>
      </c>
      <c r="C4" s="1">
        <v>58.9</v>
      </c>
      <c r="D4" s="1">
        <v>5.8</v>
      </c>
      <c r="E4" s="1">
        <v>33.4</v>
      </c>
      <c r="F4" s="1">
        <v>61.2</v>
      </c>
      <c r="G4" s="1">
        <v>5.3</v>
      </c>
    </row>
    <row r="5" spans="1:7" ht="13.5">
      <c r="A5" t="s">
        <v>1</v>
      </c>
      <c r="B5" s="1">
        <v>27.6</v>
      </c>
      <c r="C5" s="1">
        <v>65.5</v>
      </c>
      <c r="D5" s="1">
        <v>6.9</v>
      </c>
      <c r="E5" s="1">
        <v>25.7</v>
      </c>
      <c r="F5" s="1">
        <v>68</v>
      </c>
      <c r="G5" s="1">
        <v>6.3</v>
      </c>
    </row>
    <row r="6" spans="1:7" ht="13.5">
      <c r="A6" t="s">
        <v>2</v>
      </c>
      <c r="B6" s="1">
        <v>23.3</v>
      </c>
      <c r="C6" s="1">
        <v>67.1</v>
      </c>
      <c r="D6" s="1">
        <v>9.6</v>
      </c>
      <c r="E6" s="1">
        <v>24.3</v>
      </c>
      <c r="F6" s="1">
        <v>67.7</v>
      </c>
      <c r="G6" s="1">
        <v>7.9</v>
      </c>
    </row>
    <row r="7" spans="1:7" ht="13.5">
      <c r="A7" t="s">
        <v>3</v>
      </c>
      <c r="B7" s="1">
        <v>21.1</v>
      </c>
      <c r="C7" s="1">
        <v>66.1</v>
      </c>
      <c r="D7" s="1">
        <v>12.8</v>
      </c>
      <c r="E7" s="1">
        <v>21.5</v>
      </c>
      <c r="F7" s="1">
        <v>68.2</v>
      </c>
      <c r="G7" s="1">
        <v>10.3</v>
      </c>
    </row>
    <row r="8" spans="1:7" ht="13.5">
      <c r="A8" t="s">
        <v>4</v>
      </c>
      <c r="B8" s="1">
        <v>16.3</v>
      </c>
      <c r="C8" s="1">
        <v>65.3</v>
      </c>
      <c r="D8" s="1">
        <v>18.3</v>
      </c>
      <c r="E8" s="1">
        <v>15.9</v>
      </c>
      <c r="F8" s="1">
        <v>69.4</v>
      </c>
      <c r="G8" s="1">
        <v>14.5</v>
      </c>
    </row>
    <row r="9" spans="1:7" ht="13.5">
      <c r="A9" t="s">
        <v>5</v>
      </c>
      <c r="B9" s="1">
        <v>14.8</v>
      </c>
      <c r="C9" s="1">
        <v>63.9</v>
      </c>
      <c r="D9" s="1">
        <v>21.3</v>
      </c>
      <c r="E9" s="1">
        <v>14.6</v>
      </c>
      <c r="F9" s="1">
        <v>67.9</v>
      </c>
      <c r="G9" s="1">
        <v>17.3</v>
      </c>
    </row>
    <row r="10" spans="1:7" ht="13.5">
      <c r="A10" t="s">
        <v>190</v>
      </c>
      <c r="B10" s="1">
        <v>13.6</v>
      </c>
      <c r="C10" s="1">
        <v>62.3</v>
      </c>
      <c r="D10" s="1">
        <v>23.9</v>
      </c>
      <c r="E10" s="1">
        <v>13.7</v>
      </c>
      <c r="F10" s="1">
        <v>65.8</v>
      </c>
      <c r="G10" s="1">
        <v>20.1</v>
      </c>
    </row>
    <row r="11" spans="2:7" ht="13.5">
      <c r="B11" s="1"/>
      <c r="C11" s="1"/>
      <c r="D11" s="1"/>
      <c r="E11" s="1"/>
      <c r="F11" s="1"/>
      <c r="G11" s="1"/>
    </row>
    <row r="12" spans="1:7" ht="17.25">
      <c r="A12" s="23" t="s">
        <v>79</v>
      </c>
      <c r="B12" s="25"/>
      <c r="C12" s="25"/>
      <c r="D12" s="25"/>
      <c r="E12" s="25"/>
      <c r="F12" s="25"/>
      <c r="G12" s="1"/>
    </row>
    <row r="13" spans="2:7" ht="13.5">
      <c r="B13" s="172" t="s">
        <v>9</v>
      </c>
      <c r="C13" s="172"/>
      <c r="D13" s="172"/>
      <c r="E13" s="172" t="s">
        <v>10</v>
      </c>
      <c r="F13" s="172"/>
      <c r="G13" s="172"/>
    </row>
    <row r="14" spans="2:7" ht="13.5">
      <c r="B14" t="s">
        <v>15</v>
      </c>
      <c r="C14" t="s">
        <v>16</v>
      </c>
      <c r="D14" t="s">
        <v>17</v>
      </c>
      <c r="E14" t="s">
        <v>15</v>
      </c>
      <c r="F14" t="s">
        <v>16</v>
      </c>
      <c r="G14" t="s">
        <v>17</v>
      </c>
    </row>
    <row r="15" spans="1:7" ht="13.5">
      <c r="A15" t="s">
        <v>0</v>
      </c>
      <c r="B15" s="2">
        <v>101.4</v>
      </c>
      <c r="C15" s="2">
        <v>185.1</v>
      </c>
      <c r="D15" s="2">
        <v>61.8</v>
      </c>
      <c r="E15" s="2">
        <v>87.1</v>
      </c>
      <c r="F15" s="2">
        <v>136.1</v>
      </c>
      <c r="G15" s="2">
        <v>60.9</v>
      </c>
    </row>
    <row r="16" spans="1:7" ht="13.5">
      <c r="A16" t="s">
        <v>1</v>
      </c>
      <c r="B16" s="2">
        <v>137.6</v>
      </c>
      <c r="C16" s="2">
        <v>252.6</v>
      </c>
      <c r="D16" s="2">
        <v>87.7</v>
      </c>
      <c r="E16" s="2">
        <v>108.4</v>
      </c>
      <c r="F16" s="2">
        <v>175.8</v>
      </c>
      <c r="G16" s="2">
        <v>77</v>
      </c>
    </row>
    <row r="17" spans="1:7" ht="13.5">
      <c r="A17" t="s">
        <v>2</v>
      </c>
      <c r="B17" s="2">
        <v>154.7</v>
      </c>
      <c r="C17" s="2">
        <v>222.2</v>
      </c>
      <c r="D17" s="2">
        <v>83.3</v>
      </c>
      <c r="E17" s="2">
        <v>122.6</v>
      </c>
      <c r="F17" s="2">
        <v>156.7</v>
      </c>
      <c r="G17" s="2">
        <v>83.2</v>
      </c>
    </row>
    <row r="18" spans="1:7" ht="13.5">
      <c r="A18" t="s">
        <v>3</v>
      </c>
      <c r="B18" s="2">
        <v>194.9</v>
      </c>
      <c r="C18" s="2">
        <v>154.2</v>
      </c>
      <c r="D18" s="2">
        <v>117.9</v>
      </c>
      <c r="E18" s="2">
        <v>156.1</v>
      </c>
      <c r="F18" s="2">
        <v>112.2</v>
      </c>
      <c r="G18" s="2">
        <v>117.3</v>
      </c>
    </row>
    <row r="19" spans="1:7" ht="13.5">
      <c r="A19" t="s">
        <v>11</v>
      </c>
      <c r="B19" s="2">
        <v>261.9</v>
      </c>
      <c r="C19" s="2">
        <v>149.2</v>
      </c>
      <c r="D19" s="2">
        <v>120.3</v>
      </c>
      <c r="E19" s="2">
        <v>226.7</v>
      </c>
      <c r="F19" s="2">
        <v>110</v>
      </c>
      <c r="G19" s="2">
        <v>114.3</v>
      </c>
    </row>
    <row r="20" spans="1:7" ht="13.5">
      <c r="A20" t="s">
        <v>12</v>
      </c>
      <c r="B20" s="2">
        <v>266</v>
      </c>
      <c r="C20" s="2">
        <v>156.2</v>
      </c>
      <c r="D20" s="2">
        <v>131.2</v>
      </c>
      <c r="E20" s="2">
        <v>231.6</v>
      </c>
      <c r="F20" s="2">
        <v>110.8</v>
      </c>
      <c r="G20" s="2">
        <v>120.4</v>
      </c>
    </row>
    <row r="21" spans="1:7" ht="13.5">
      <c r="A21" t="s">
        <v>5</v>
      </c>
      <c r="B21" s="2">
        <v>274.9</v>
      </c>
      <c r="C21" s="2">
        <v>141.4</v>
      </c>
      <c r="D21" s="2">
        <v>126.3</v>
      </c>
      <c r="E21" s="2">
        <v>235.2</v>
      </c>
      <c r="F21" s="2">
        <v>105.5</v>
      </c>
      <c r="G21" s="2">
        <v>116.8</v>
      </c>
    </row>
    <row r="22" spans="1:7" ht="13.5">
      <c r="A22" t="s">
        <v>13</v>
      </c>
      <c r="B22" s="2">
        <v>273.9</v>
      </c>
      <c r="C22" s="2">
        <v>146.7</v>
      </c>
      <c r="D22" s="2">
        <v>131.6</v>
      </c>
      <c r="E22" s="2">
        <v>238.8</v>
      </c>
      <c r="F22" s="2">
        <v>104.7</v>
      </c>
      <c r="G22" s="2">
        <v>117.8</v>
      </c>
    </row>
    <row r="23" spans="1:7" ht="13.5">
      <c r="A23" t="s">
        <v>14</v>
      </c>
      <c r="B23" s="2">
        <v>275.2</v>
      </c>
      <c r="C23" s="2">
        <v>147.9</v>
      </c>
      <c r="D23" s="2">
        <v>132.8</v>
      </c>
      <c r="E23" s="3">
        <v>241.7</v>
      </c>
      <c r="F23" s="3">
        <v>103.4</v>
      </c>
      <c r="G23" s="3">
        <v>121</v>
      </c>
    </row>
    <row r="24" spans="1:7" ht="13.5">
      <c r="A24" t="s">
        <v>134</v>
      </c>
      <c r="B24" s="2">
        <v>289.9</v>
      </c>
      <c r="C24" s="2">
        <v>146.9</v>
      </c>
      <c r="D24" s="2">
        <v>140.8</v>
      </c>
      <c r="E24" s="3">
        <v>245.4</v>
      </c>
      <c r="F24" s="3">
        <v>104.7</v>
      </c>
      <c r="G24" s="3">
        <v>126.5</v>
      </c>
    </row>
    <row r="25" spans="1:7" ht="13.5">
      <c r="A25" t="s">
        <v>136</v>
      </c>
      <c r="B25" s="2">
        <v>298.6</v>
      </c>
      <c r="C25" s="2">
        <v>144</v>
      </c>
      <c r="D25" s="2">
        <v>142</v>
      </c>
      <c r="E25" s="3">
        <v>253.9</v>
      </c>
      <c r="F25" s="3">
        <v>102.3</v>
      </c>
      <c r="G25" s="3">
        <v>126.5</v>
      </c>
    </row>
    <row r="26" spans="1:7" ht="13.5">
      <c r="A26" t="s">
        <v>190</v>
      </c>
      <c r="B26" s="2">
        <v>307</v>
      </c>
      <c r="C26" s="2">
        <v>144.8</v>
      </c>
      <c r="D26" s="2">
        <v>155.9</v>
      </c>
      <c r="E26" s="3">
        <v>200.3</v>
      </c>
      <c r="F26" s="3">
        <v>107.1</v>
      </c>
      <c r="G26" s="3">
        <v>138</v>
      </c>
    </row>
    <row r="28" spans="1:11" ht="17.25">
      <c r="A28" s="26" t="s">
        <v>80</v>
      </c>
      <c r="B28" s="27"/>
      <c r="C28" s="27"/>
      <c r="D28" s="27"/>
      <c r="E28" s="27"/>
      <c r="F28" s="27"/>
      <c r="G28" s="27"/>
      <c r="H28" s="27"/>
      <c r="I28" s="27"/>
      <c r="J28" s="27"/>
      <c r="K28" s="27"/>
    </row>
    <row r="29" spans="2:30" ht="13.5">
      <c r="B29" s="172" t="s">
        <v>18</v>
      </c>
      <c r="C29" s="172"/>
      <c r="D29" s="172"/>
      <c r="E29" s="172" t="s">
        <v>38</v>
      </c>
      <c r="F29" s="172"/>
      <c r="G29" s="172"/>
      <c r="H29" s="172"/>
      <c r="I29" s="172" t="s">
        <v>39</v>
      </c>
      <c r="J29" s="172"/>
      <c r="K29" s="172"/>
      <c r="L29" s="172"/>
      <c r="M29" s="172" t="s">
        <v>40</v>
      </c>
      <c r="N29" s="172"/>
      <c r="O29" s="172"/>
      <c r="P29" s="172"/>
      <c r="Q29" s="172" t="s">
        <v>41</v>
      </c>
      <c r="R29" s="172"/>
      <c r="S29" s="172"/>
      <c r="T29" s="172"/>
      <c r="U29" s="172" t="s">
        <v>42</v>
      </c>
      <c r="V29" s="172"/>
      <c r="W29" s="172"/>
      <c r="X29" s="172"/>
      <c r="Y29" s="172" t="s">
        <v>43</v>
      </c>
      <c r="Z29" s="172"/>
      <c r="AA29" s="172"/>
      <c r="AB29" s="172"/>
      <c r="AC29" s="172" t="s">
        <v>44</v>
      </c>
      <c r="AD29" s="172"/>
    </row>
    <row r="30" spans="2:30" ht="13.5">
      <c r="B30" s="4" t="s">
        <v>22</v>
      </c>
      <c r="C30" t="s">
        <v>20</v>
      </c>
      <c r="D30" t="s">
        <v>23</v>
      </c>
      <c r="E30" s="4" t="s">
        <v>24</v>
      </c>
      <c r="F30" t="s">
        <v>20</v>
      </c>
      <c r="G30" t="s">
        <v>21</v>
      </c>
      <c r="H30" s="4" t="s">
        <v>29</v>
      </c>
      <c r="I30" s="4" t="s">
        <v>25</v>
      </c>
      <c r="J30" t="s">
        <v>20</v>
      </c>
      <c r="K30" t="s">
        <v>21</v>
      </c>
      <c r="L30" s="4" t="s">
        <v>30</v>
      </c>
      <c r="M30" s="4" t="s">
        <v>26</v>
      </c>
      <c r="N30" t="s">
        <v>20</v>
      </c>
      <c r="O30" t="s">
        <v>21</v>
      </c>
      <c r="P30" s="4" t="s">
        <v>31</v>
      </c>
      <c r="Q30" s="4" t="s">
        <v>27</v>
      </c>
      <c r="R30" t="s">
        <v>20</v>
      </c>
      <c r="S30" t="s">
        <v>21</v>
      </c>
      <c r="T30" s="4" t="s">
        <v>32</v>
      </c>
      <c r="U30" s="4" t="s">
        <v>28</v>
      </c>
      <c r="V30" t="s">
        <v>20</v>
      </c>
      <c r="W30" t="s">
        <v>21</v>
      </c>
      <c r="X30" s="4" t="s">
        <v>33</v>
      </c>
      <c r="Y30" s="4" t="s">
        <v>34</v>
      </c>
      <c r="Z30" t="s">
        <v>20</v>
      </c>
      <c r="AA30" t="s">
        <v>21</v>
      </c>
      <c r="AB30" s="4" t="s">
        <v>35</v>
      </c>
      <c r="AC30" t="s">
        <v>36</v>
      </c>
      <c r="AD30" s="4" t="s">
        <v>37</v>
      </c>
    </row>
    <row r="31" spans="1:30" ht="13.5">
      <c r="A31" t="s">
        <v>0</v>
      </c>
      <c r="B31" s="4">
        <f>SUM(C31:D31)</f>
        <v>2507</v>
      </c>
      <c r="C31">
        <v>1285</v>
      </c>
      <c r="D31">
        <v>1222</v>
      </c>
      <c r="E31" s="4">
        <f>SUM(F31:G31)</f>
        <v>103</v>
      </c>
      <c r="F31">
        <v>68</v>
      </c>
      <c r="G31">
        <v>35</v>
      </c>
      <c r="H31" s="5">
        <f>E31/B31*100</f>
        <v>4.108496210610292</v>
      </c>
      <c r="I31" s="4">
        <f>SUM(J31:K31)</f>
        <v>1332</v>
      </c>
      <c r="J31">
        <v>780</v>
      </c>
      <c r="K31">
        <v>552</v>
      </c>
      <c r="L31" s="5">
        <f>I31/B31*100</f>
        <v>53.13123254886318</v>
      </c>
      <c r="M31" s="4">
        <f>SUM(N31:O31)</f>
        <v>0</v>
      </c>
      <c r="N31">
        <v>0</v>
      </c>
      <c r="O31">
        <v>0</v>
      </c>
      <c r="P31" s="5">
        <f>M31/B31*100</f>
        <v>0</v>
      </c>
      <c r="Q31" s="4">
        <f>SUM(R31:S31)</f>
        <v>73</v>
      </c>
      <c r="R31">
        <v>50</v>
      </c>
      <c r="S31">
        <v>23</v>
      </c>
      <c r="T31" s="5">
        <f>Q31/B31*100</f>
        <v>2.9118468288791384</v>
      </c>
      <c r="U31" s="4">
        <f>SUM(V31:W31)</f>
        <v>0</v>
      </c>
      <c r="V31">
        <v>0</v>
      </c>
      <c r="W31">
        <v>0</v>
      </c>
      <c r="X31" s="5">
        <f>U31/B31*100</f>
        <v>0</v>
      </c>
      <c r="Y31" s="4">
        <f>SUM(Z31:AA31)</f>
        <v>44</v>
      </c>
      <c r="Z31">
        <v>0</v>
      </c>
      <c r="AA31">
        <v>44</v>
      </c>
      <c r="AB31" s="5">
        <f>Y31/B31*100</f>
        <v>1.7550857598723573</v>
      </c>
      <c r="AC31">
        <v>161</v>
      </c>
      <c r="AD31" s="5">
        <f>AC31/D31*100</f>
        <v>13.175122749590834</v>
      </c>
    </row>
    <row r="32" spans="1:30" ht="13.5">
      <c r="A32" t="s">
        <v>1</v>
      </c>
      <c r="B32" s="4">
        <f aca="true" t="shared" si="0" ref="B32:B42">SUM(C32:D32)</f>
        <v>3300</v>
      </c>
      <c r="C32">
        <v>1841</v>
      </c>
      <c r="D32">
        <v>1459</v>
      </c>
      <c r="E32" s="4">
        <f aca="true" t="shared" si="1" ref="E32:E42">SUM(F32:G32)</f>
        <v>143</v>
      </c>
      <c r="F32">
        <v>107</v>
      </c>
      <c r="G32">
        <v>36</v>
      </c>
      <c r="H32" s="5">
        <f aca="true" t="shared" si="2" ref="H32:H42">E32/B32*100</f>
        <v>4.333333333333334</v>
      </c>
      <c r="I32" s="4">
        <f aca="true" t="shared" si="3" ref="I32:I42">SUM(J32:K32)</f>
        <v>1588</v>
      </c>
      <c r="J32">
        <v>967</v>
      </c>
      <c r="K32">
        <v>621</v>
      </c>
      <c r="L32" s="5">
        <f aca="true" t="shared" si="4" ref="L32:L42">I32/B32*100</f>
        <v>48.12121212121212</v>
      </c>
      <c r="M32" s="4">
        <f aca="true" t="shared" si="5" ref="M32:M42">SUM(N32:O32)</f>
        <v>261</v>
      </c>
      <c r="N32">
        <v>141</v>
      </c>
      <c r="O32">
        <v>120</v>
      </c>
      <c r="P32" s="5">
        <f aca="true" t="shared" si="6" ref="P32:P42">M32/B32*100</f>
        <v>7.909090909090908</v>
      </c>
      <c r="Q32" s="4">
        <f aca="true" t="shared" si="7" ref="Q32:Q42">SUM(R32:S32)</f>
        <v>222</v>
      </c>
      <c r="R32">
        <v>151</v>
      </c>
      <c r="S32">
        <v>71</v>
      </c>
      <c r="T32" s="5">
        <f aca="true" t="shared" si="8" ref="T32:T42">Q32/B32*100</f>
        <v>6.7272727272727275</v>
      </c>
      <c r="U32" s="4">
        <f>SUM(V32:W32)</f>
        <v>0</v>
      </c>
      <c r="V32">
        <v>0</v>
      </c>
      <c r="W32">
        <v>0</v>
      </c>
      <c r="X32" s="5">
        <f aca="true" t="shared" si="9" ref="X32:X42">U32/B32*100</f>
        <v>0</v>
      </c>
      <c r="Y32" s="4">
        <f aca="true" t="shared" si="10" ref="Y32:Y42">SUM(Z32:AA32)</f>
        <v>66</v>
      </c>
      <c r="Z32">
        <v>3</v>
      </c>
      <c r="AA32">
        <v>63</v>
      </c>
      <c r="AB32" s="5">
        <f aca="true" t="shared" si="11" ref="AB32:AB42">Y32/B32*100</f>
        <v>2</v>
      </c>
      <c r="AC32">
        <v>133</v>
      </c>
      <c r="AD32" s="5">
        <f aca="true" t="shared" si="12" ref="AD32:AD42">AC32/D32*100</f>
        <v>9.115832762165867</v>
      </c>
    </row>
    <row r="33" spans="1:30" ht="13.5">
      <c r="A33" t="s">
        <v>2</v>
      </c>
      <c r="B33" s="4">
        <f t="shared" si="0"/>
        <v>3701</v>
      </c>
      <c r="C33">
        <v>2104</v>
      </c>
      <c r="D33">
        <v>1597</v>
      </c>
      <c r="E33" s="4">
        <f t="shared" si="1"/>
        <v>169</v>
      </c>
      <c r="F33">
        <v>131</v>
      </c>
      <c r="G33">
        <v>38</v>
      </c>
      <c r="H33" s="5">
        <f t="shared" si="2"/>
        <v>4.566333423399081</v>
      </c>
      <c r="I33" s="4">
        <f t="shared" si="3"/>
        <v>1505</v>
      </c>
      <c r="J33">
        <v>907</v>
      </c>
      <c r="K33">
        <v>598</v>
      </c>
      <c r="L33" s="5">
        <f t="shared" si="4"/>
        <v>40.66468522021076</v>
      </c>
      <c r="M33" s="4">
        <f t="shared" si="5"/>
        <v>232</v>
      </c>
      <c r="N33">
        <v>128</v>
      </c>
      <c r="O33">
        <v>104</v>
      </c>
      <c r="P33" s="5">
        <f t="shared" si="6"/>
        <v>6.2685760605241825</v>
      </c>
      <c r="Q33" s="4">
        <f t="shared" si="7"/>
        <v>387</v>
      </c>
      <c r="R33">
        <v>295</v>
      </c>
      <c r="S33">
        <v>92</v>
      </c>
      <c r="T33" s="5">
        <f t="shared" si="8"/>
        <v>10.456633342339908</v>
      </c>
      <c r="U33" s="4">
        <f aca="true" t="shared" si="13" ref="U33:U42">SUM(V33:W33)</f>
        <v>0</v>
      </c>
      <c r="V33">
        <v>0</v>
      </c>
      <c r="W33">
        <v>0</v>
      </c>
      <c r="X33" s="5">
        <f t="shared" si="9"/>
        <v>0</v>
      </c>
      <c r="Y33" s="4">
        <f t="shared" si="10"/>
        <v>79</v>
      </c>
      <c r="Z33">
        <v>1</v>
      </c>
      <c r="AA33">
        <v>78</v>
      </c>
      <c r="AB33" s="5">
        <f t="shared" si="11"/>
        <v>2.1345582275060795</v>
      </c>
      <c r="AC33">
        <v>110</v>
      </c>
      <c r="AD33" s="5">
        <f t="shared" si="12"/>
        <v>6.887914840325611</v>
      </c>
    </row>
    <row r="34" spans="1:30" ht="13.5">
      <c r="A34" t="s">
        <v>3</v>
      </c>
      <c r="B34" s="4">
        <f t="shared" si="0"/>
        <v>4774</v>
      </c>
      <c r="C34">
        <v>2867</v>
      </c>
      <c r="D34">
        <v>1907</v>
      </c>
      <c r="E34" s="4">
        <f t="shared" si="1"/>
        <v>213</v>
      </c>
      <c r="F34">
        <v>175</v>
      </c>
      <c r="G34">
        <v>38</v>
      </c>
      <c r="H34" s="5">
        <f t="shared" si="2"/>
        <v>4.461667364893172</v>
      </c>
      <c r="I34" s="4">
        <f t="shared" si="3"/>
        <v>1513</v>
      </c>
      <c r="J34">
        <v>968</v>
      </c>
      <c r="K34">
        <v>545</v>
      </c>
      <c r="L34" s="5">
        <f t="shared" si="4"/>
        <v>31.692501047339753</v>
      </c>
      <c r="M34" s="4">
        <f t="shared" si="5"/>
        <v>299</v>
      </c>
      <c r="N34">
        <v>214</v>
      </c>
      <c r="O34">
        <v>85</v>
      </c>
      <c r="P34" s="5">
        <f t="shared" si="6"/>
        <v>6.263091746962715</v>
      </c>
      <c r="Q34" s="4">
        <f t="shared" si="7"/>
        <v>711</v>
      </c>
      <c r="R34">
        <v>550</v>
      </c>
      <c r="S34">
        <v>161</v>
      </c>
      <c r="T34" s="5">
        <f t="shared" si="8"/>
        <v>14.893171344784248</v>
      </c>
      <c r="U34" s="4">
        <f t="shared" si="13"/>
        <v>509</v>
      </c>
      <c r="V34">
        <v>251</v>
      </c>
      <c r="W34">
        <v>258</v>
      </c>
      <c r="X34" s="5">
        <f t="shared" si="9"/>
        <v>10.661918726434855</v>
      </c>
      <c r="Y34" s="4">
        <f t="shared" si="10"/>
        <v>72</v>
      </c>
      <c r="Z34">
        <v>1</v>
      </c>
      <c r="AA34">
        <v>71</v>
      </c>
      <c r="AB34" s="5">
        <f t="shared" si="11"/>
        <v>1.508169250104734</v>
      </c>
      <c r="AC34">
        <v>80</v>
      </c>
      <c r="AD34" s="5">
        <f t="shared" si="12"/>
        <v>4.195070791819612</v>
      </c>
    </row>
    <row r="35" spans="1:30" ht="13.5">
      <c r="A35" t="s">
        <v>11</v>
      </c>
      <c r="B35" s="4">
        <f t="shared" si="0"/>
        <v>6505</v>
      </c>
      <c r="C35">
        <v>4018</v>
      </c>
      <c r="D35">
        <v>2487</v>
      </c>
      <c r="E35" s="4">
        <f t="shared" si="1"/>
        <v>322</v>
      </c>
      <c r="F35">
        <v>276</v>
      </c>
      <c r="G35">
        <v>46</v>
      </c>
      <c r="H35" s="5">
        <f t="shared" si="2"/>
        <v>4.950038431975404</v>
      </c>
      <c r="I35" s="4">
        <f t="shared" si="3"/>
        <v>1319</v>
      </c>
      <c r="J35">
        <v>868</v>
      </c>
      <c r="K35">
        <v>451</v>
      </c>
      <c r="L35" s="5">
        <f t="shared" si="4"/>
        <v>20.276710222905457</v>
      </c>
      <c r="M35" s="4">
        <f>SUM(N35:O35)</f>
        <v>419</v>
      </c>
      <c r="N35">
        <v>267</v>
      </c>
      <c r="O35">
        <v>152</v>
      </c>
      <c r="P35" s="5">
        <f t="shared" si="6"/>
        <v>6.441199077632591</v>
      </c>
      <c r="Q35" s="4">
        <f t="shared" si="7"/>
        <v>1145</v>
      </c>
      <c r="R35">
        <v>866</v>
      </c>
      <c r="S35">
        <v>279</v>
      </c>
      <c r="T35" s="5">
        <f t="shared" si="8"/>
        <v>17.60184473481937</v>
      </c>
      <c r="U35" s="4">
        <f t="shared" si="13"/>
        <v>864</v>
      </c>
      <c r="V35">
        <v>466</v>
      </c>
      <c r="W35">
        <v>398</v>
      </c>
      <c r="X35" s="5">
        <f t="shared" si="9"/>
        <v>13.282090699461952</v>
      </c>
      <c r="Y35" s="4">
        <f t="shared" si="10"/>
        <v>143</v>
      </c>
      <c r="Z35">
        <v>0</v>
      </c>
      <c r="AA35">
        <v>143</v>
      </c>
      <c r="AB35" s="5">
        <f t="shared" si="11"/>
        <v>2.1983089930822444</v>
      </c>
      <c r="AC35">
        <v>78</v>
      </c>
      <c r="AD35" s="5">
        <f t="shared" si="12"/>
        <v>3.1363088057901085</v>
      </c>
    </row>
    <row r="36" spans="1:30" ht="13.5">
      <c r="A36" t="s">
        <v>12</v>
      </c>
      <c r="B36" s="4">
        <f t="shared" si="0"/>
        <v>6597</v>
      </c>
      <c r="C36">
        <v>4120</v>
      </c>
      <c r="D36">
        <v>2477</v>
      </c>
      <c r="E36" s="4">
        <f t="shared" si="1"/>
        <v>302</v>
      </c>
      <c r="F36">
        <v>268</v>
      </c>
      <c r="G36">
        <v>34</v>
      </c>
      <c r="H36" s="5">
        <f t="shared" si="2"/>
        <v>4.577838411399121</v>
      </c>
      <c r="I36" s="4">
        <f t="shared" si="3"/>
        <v>1355</v>
      </c>
      <c r="J36">
        <v>914</v>
      </c>
      <c r="K36">
        <v>441</v>
      </c>
      <c r="L36" s="5">
        <f t="shared" si="4"/>
        <v>20.539639229953007</v>
      </c>
      <c r="M36" s="4">
        <f>SUM(N36:O36)</f>
        <v>442</v>
      </c>
      <c r="N36">
        <v>294</v>
      </c>
      <c r="O36">
        <v>148</v>
      </c>
      <c r="P36" s="5">
        <f t="shared" si="6"/>
        <v>6.700015158405336</v>
      </c>
      <c r="Q36" s="4">
        <f t="shared" si="7"/>
        <v>1212</v>
      </c>
      <c r="R36">
        <v>948</v>
      </c>
      <c r="S36">
        <v>264</v>
      </c>
      <c r="T36" s="5">
        <f t="shared" si="8"/>
        <v>18.37198726693952</v>
      </c>
      <c r="U36" s="4">
        <f t="shared" si="13"/>
        <v>803</v>
      </c>
      <c r="V36">
        <v>433</v>
      </c>
      <c r="W36">
        <v>370</v>
      </c>
      <c r="X36" s="5">
        <f t="shared" si="9"/>
        <v>12.172199484614218</v>
      </c>
      <c r="Y36" s="4">
        <f t="shared" si="10"/>
        <v>158</v>
      </c>
      <c r="Z36">
        <v>0</v>
      </c>
      <c r="AA36">
        <v>158</v>
      </c>
      <c r="AB36" s="5">
        <f t="shared" si="11"/>
        <v>2.395028043049871</v>
      </c>
      <c r="AC36">
        <v>79</v>
      </c>
      <c r="AD36" s="5">
        <f t="shared" si="12"/>
        <v>3.189341945902301</v>
      </c>
    </row>
    <row r="37" spans="1:30" ht="13.5">
      <c r="A37" t="s">
        <v>5</v>
      </c>
      <c r="B37" s="4">
        <f t="shared" si="0"/>
        <v>6781</v>
      </c>
      <c r="C37">
        <v>4149</v>
      </c>
      <c r="D37">
        <v>2632</v>
      </c>
      <c r="E37" s="4">
        <f t="shared" si="1"/>
        <v>305</v>
      </c>
      <c r="F37">
        <v>270</v>
      </c>
      <c r="G37">
        <v>35</v>
      </c>
      <c r="H37" s="5">
        <f t="shared" si="2"/>
        <v>4.497861672319717</v>
      </c>
      <c r="I37" s="4">
        <f t="shared" si="3"/>
        <v>1332</v>
      </c>
      <c r="J37">
        <v>884</v>
      </c>
      <c r="K37">
        <v>448</v>
      </c>
      <c r="L37" s="5">
        <f t="shared" si="4"/>
        <v>19.643120483704468</v>
      </c>
      <c r="M37" s="4">
        <f t="shared" si="5"/>
        <v>444</v>
      </c>
      <c r="N37">
        <v>295</v>
      </c>
      <c r="O37">
        <v>149</v>
      </c>
      <c r="P37" s="5">
        <f t="shared" si="6"/>
        <v>6.547706827901489</v>
      </c>
      <c r="Q37" s="4">
        <f t="shared" si="7"/>
        <v>1243</v>
      </c>
      <c r="R37">
        <v>958</v>
      </c>
      <c r="S37">
        <v>285</v>
      </c>
      <c r="T37" s="5">
        <f t="shared" si="8"/>
        <v>18.330629700634123</v>
      </c>
      <c r="U37" s="4">
        <f t="shared" si="13"/>
        <v>882</v>
      </c>
      <c r="V37">
        <v>451</v>
      </c>
      <c r="W37">
        <v>431</v>
      </c>
      <c r="X37" s="5">
        <f t="shared" si="9"/>
        <v>13.006931131101606</v>
      </c>
      <c r="Y37" s="4">
        <f t="shared" si="10"/>
        <v>171</v>
      </c>
      <c r="Z37">
        <v>1</v>
      </c>
      <c r="AA37">
        <v>170</v>
      </c>
      <c r="AB37" s="5">
        <f t="shared" si="11"/>
        <v>2.5217519539890874</v>
      </c>
      <c r="AC37">
        <v>97</v>
      </c>
      <c r="AD37" s="5">
        <f t="shared" si="12"/>
        <v>3.685410334346505</v>
      </c>
    </row>
    <row r="38" spans="1:30" ht="13.5">
      <c r="A38" t="s">
        <v>13</v>
      </c>
      <c r="B38" s="4">
        <f t="shared" si="0"/>
        <v>6767</v>
      </c>
      <c r="C38">
        <v>4189</v>
      </c>
      <c r="D38">
        <v>2578</v>
      </c>
      <c r="E38" s="4">
        <f t="shared" si="1"/>
        <v>335</v>
      </c>
      <c r="F38">
        <v>292</v>
      </c>
      <c r="G38">
        <v>43</v>
      </c>
      <c r="H38" s="5">
        <f t="shared" si="2"/>
        <v>4.9504950495049505</v>
      </c>
      <c r="I38" s="4">
        <f t="shared" si="3"/>
        <v>1322</v>
      </c>
      <c r="J38">
        <v>856</v>
      </c>
      <c r="K38">
        <v>466</v>
      </c>
      <c r="L38" s="5">
        <f t="shared" si="4"/>
        <v>19.535983449091177</v>
      </c>
      <c r="M38" s="4">
        <f t="shared" si="5"/>
        <v>420</v>
      </c>
      <c r="N38">
        <v>265</v>
      </c>
      <c r="O38">
        <v>155</v>
      </c>
      <c r="P38" s="5">
        <f t="shared" si="6"/>
        <v>6.206590808334565</v>
      </c>
      <c r="Q38" s="4">
        <f t="shared" si="7"/>
        <v>1269</v>
      </c>
      <c r="R38">
        <v>968</v>
      </c>
      <c r="S38">
        <v>301</v>
      </c>
      <c r="T38" s="5">
        <f t="shared" si="8"/>
        <v>18.752770799468006</v>
      </c>
      <c r="U38" s="4">
        <f t="shared" si="13"/>
        <v>857</v>
      </c>
      <c r="V38">
        <v>464</v>
      </c>
      <c r="W38">
        <v>393</v>
      </c>
      <c r="X38" s="5">
        <f t="shared" si="9"/>
        <v>12.664400768435053</v>
      </c>
      <c r="Y38" s="4">
        <f t="shared" si="10"/>
        <v>185</v>
      </c>
      <c r="Z38">
        <v>2</v>
      </c>
      <c r="AA38">
        <v>183</v>
      </c>
      <c r="AB38" s="5">
        <f t="shared" si="11"/>
        <v>2.7338554750997486</v>
      </c>
      <c r="AC38">
        <v>73</v>
      </c>
      <c r="AD38" s="5">
        <f t="shared" si="12"/>
        <v>2.8316524437548485</v>
      </c>
    </row>
    <row r="39" spans="1:30" ht="13.5">
      <c r="A39" t="s">
        <v>14</v>
      </c>
      <c r="B39" s="4">
        <f t="shared" si="0"/>
        <v>6757</v>
      </c>
      <c r="C39">
        <v>4063</v>
      </c>
      <c r="D39">
        <v>2694</v>
      </c>
      <c r="E39" s="4">
        <f t="shared" si="1"/>
        <v>294</v>
      </c>
      <c r="F39">
        <v>252</v>
      </c>
      <c r="G39">
        <v>42</v>
      </c>
      <c r="H39" s="5">
        <f t="shared" si="2"/>
        <v>4.351043362438952</v>
      </c>
      <c r="I39" s="4">
        <f t="shared" si="3"/>
        <v>1295</v>
      </c>
      <c r="J39">
        <v>833</v>
      </c>
      <c r="K39">
        <v>462</v>
      </c>
      <c r="L39" s="5">
        <f t="shared" si="4"/>
        <v>19.16531004883824</v>
      </c>
      <c r="M39" s="4">
        <f t="shared" si="5"/>
        <v>438</v>
      </c>
      <c r="N39">
        <v>272</v>
      </c>
      <c r="O39">
        <v>166</v>
      </c>
      <c r="P39" s="5">
        <f t="shared" si="6"/>
        <v>6.482166642000887</v>
      </c>
      <c r="Q39" s="4">
        <f t="shared" si="7"/>
        <v>1314</v>
      </c>
      <c r="R39">
        <v>994</v>
      </c>
      <c r="S39">
        <v>320</v>
      </c>
      <c r="T39" s="5">
        <f t="shared" si="8"/>
        <v>19.446499926002662</v>
      </c>
      <c r="U39" s="4">
        <f t="shared" si="13"/>
        <v>854</v>
      </c>
      <c r="V39">
        <v>429</v>
      </c>
      <c r="W39">
        <v>425</v>
      </c>
      <c r="X39" s="5">
        <f t="shared" si="9"/>
        <v>12.638745005179814</v>
      </c>
      <c r="Y39" s="4">
        <f t="shared" si="10"/>
        <v>172</v>
      </c>
      <c r="Z39">
        <v>4</v>
      </c>
      <c r="AA39">
        <v>168</v>
      </c>
      <c r="AB39" s="5">
        <f t="shared" si="11"/>
        <v>2.545508361698979</v>
      </c>
      <c r="AC39">
        <v>82</v>
      </c>
      <c r="AD39" s="5">
        <f t="shared" si="12"/>
        <v>3.0438010393466963</v>
      </c>
    </row>
    <row r="40" spans="1:30" ht="13.5">
      <c r="A40" t="s">
        <v>134</v>
      </c>
      <c r="B40" s="4">
        <f t="shared" si="0"/>
        <v>7096</v>
      </c>
      <c r="C40">
        <v>4246</v>
      </c>
      <c r="D40">
        <v>2850</v>
      </c>
      <c r="E40" s="4">
        <f t="shared" si="1"/>
        <v>335</v>
      </c>
      <c r="F40">
        <v>294</v>
      </c>
      <c r="G40">
        <v>41</v>
      </c>
      <c r="H40" s="5">
        <f t="shared" si="2"/>
        <v>4.7209695603156705</v>
      </c>
      <c r="I40" s="4">
        <f t="shared" si="3"/>
        <v>1279</v>
      </c>
      <c r="J40">
        <v>833</v>
      </c>
      <c r="K40">
        <v>446</v>
      </c>
      <c r="L40" s="5">
        <f t="shared" si="4"/>
        <v>18.024239007891772</v>
      </c>
      <c r="M40" s="4">
        <f t="shared" si="5"/>
        <v>460</v>
      </c>
      <c r="N40">
        <v>280</v>
      </c>
      <c r="O40">
        <v>180</v>
      </c>
      <c r="P40" s="5">
        <f t="shared" si="6"/>
        <v>6.482525366403608</v>
      </c>
      <c r="Q40" s="4">
        <f t="shared" si="7"/>
        <v>1304</v>
      </c>
      <c r="R40">
        <v>987</v>
      </c>
      <c r="S40">
        <v>317</v>
      </c>
      <c r="T40" s="5">
        <f t="shared" si="8"/>
        <v>18.376550169109358</v>
      </c>
      <c r="U40" s="4">
        <f t="shared" si="13"/>
        <v>912</v>
      </c>
      <c r="V40">
        <v>462</v>
      </c>
      <c r="W40">
        <v>450</v>
      </c>
      <c r="X40" s="5">
        <f t="shared" si="9"/>
        <v>12.852311161217585</v>
      </c>
      <c r="Y40" s="4">
        <f t="shared" si="10"/>
        <v>183</v>
      </c>
      <c r="Z40">
        <v>1</v>
      </c>
      <c r="AA40">
        <v>182</v>
      </c>
      <c r="AB40" s="5">
        <f t="shared" si="11"/>
        <v>2.5789177001127395</v>
      </c>
      <c r="AC40">
        <v>93</v>
      </c>
      <c r="AD40" s="5">
        <f t="shared" si="12"/>
        <v>3.263157894736842</v>
      </c>
    </row>
    <row r="41" spans="1:30" ht="13.5">
      <c r="A41" t="s">
        <v>136</v>
      </c>
      <c r="B41" s="4">
        <f t="shared" si="0"/>
        <v>7287</v>
      </c>
      <c r="C41" s="82">
        <v>4427</v>
      </c>
      <c r="D41" s="82">
        <v>2860</v>
      </c>
      <c r="E41" s="4">
        <f t="shared" si="1"/>
        <v>303</v>
      </c>
      <c r="F41">
        <v>261</v>
      </c>
      <c r="G41">
        <v>42</v>
      </c>
      <c r="H41" s="5">
        <f t="shared" si="2"/>
        <v>4.158089748867847</v>
      </c>
      <c r="I41" s="4">
        <f t="shared" si="3"/>
        <v>1359</v>
      </c>
      <c r="J41">
        <v>870</v>
      </c>
      <c r="K41">
        <v>489</v>
      </c>
      <c r="L41" s="5">
        <f t="shared" si="4"/>
        <v>18.64965006175381</v>
      </c>
      <c r="M41" s="4">
        <f t="shared" si="5"/>
        <v>474</v>
      </c>
      <c r="N41">
        <v>307</v>
      </c>
      <c r="O41">
        <v>167</v>
      </c>
      <c r="P41" s="5">
        <f t="shared" si="6"/>
        <v>6.504734458624949</v>
      </c>
      <c r="Q41" s="4">
        <f t="shared" si="7"/>
        <v>1376</v>
      </c>
      <c r="R41">
        <v>1063</v>
      </c>
      <c r="S41">
        <v>313</v>
      </c>
      <c r="T41" s="5">
        <f t="shared" si="8"/>
        <v>18.882942225881706</v>
      </c>
      <c r="U41" s="4">
        <f t="shared" si="13"/>
        <v>934</v>
      </c>
      <c r="V41">
        <v>470</v>
      </c>
      <c r="W41">
        <v>464</v>
      </c>
      <c r="X41" s="5">
        <f t="shared" si="9"/>
        <v>12.817345958556334</v>
      </c>
      <c r="Y41" s="4">
        <f t="shared" si="10"/>
        <v>200</v>
      </c>
      <c r="Z41">
        <v>4</v>
      </c>
      <c r="AA41">
        <v>196</v>
      </c>
      <c r="AB41" s="5">
        <f t="shared" si="11"/>
        <v>2.7446136956223413</v>
      </c>
      <c r="AC41">
        <v>96</v>
      </c>
      <c r="AD41" s="5">
        <f t="shared" si="12"/>
        <v>3.3566433566433567</v>
      </c>
    </row>
    <row r="42" spans="1:30" ht="13.5">
      <c r="A42" t="s">
        <v>190</v>
      </c>
      <c r="B42" s="4">
        <f t="shared" si="0"/>
        <v>7431</v>
      </c>
      <c r="C42" s="149">
        <v>4506</v>
      </c>
      <c r="D42" s="149">
        <v>2925</v>
      </c>
      <c r="E42" s="4">
        <f t="shared" si="1"/>
        <v>328</v>
      </c>
      <c r="F42" s="150">
        <v>277</v>
      </c>
      <c r="G42" s="150">
        <v>51</v>
      </c>
      <c r="H42" s="5">
        <f t="shared" si="2"/>
        <v>4.413941596016687</v>
      </c>
      <c r="I42" s="4">
        <f t="shared" si="3"/>
        <v>1348</v>
      </c>
      <c r="J42" s="150">
        <v>861</v>
      </c>
      <c r="K42" s="150">
        <v>487</v>
      </c>
      <c r="L42" s="5">
        <f t="shared" si="4"/>
        <v>18.140223388507604</v>
      </c>
      <c r="M42" s="4">
        <f t="shared" si="5"/>
        <v>456</v>
      </c>
      <c r="N42" s="150">
        <v>311</v>
      </c>
      <c r="O42" s="150">
        <v>145</v>
      </c>
      <c r="P42" s="5">
        <f t="shared" si="6"/>
        <v>6.1364553895841745</v>
      </c>
      <c r="Q42" s="4">
        <f t="shared" si="7"/>
        <v>1356</v>
      </c>
      <c r="R42" s="149">
        <v>1047</v>
      </c>
      <c r="S42" s="150">
        <v>309</v>
      </c>
      <c r="T42" s="5">
        <f t="shared" si="8"/>
        <v>18.24788050060557</v>
      </c>
      <c r="U42" s="4">
        <f t="shared" si="13"/>
        <v>990</v>
      </c>
      <c r="V42" s="150">
        <v>504</v>
      </c>
      <c r="W42" s="150">
        <v>486</v>
      </c>
      <c r="X42" s="5">
        <f t="shared" si="9"/>
        <v>13.322567622123538</v>
      </c>
      <c r="Y42" s="4">
        <f t="shared" si="10"/>
        <v>208</v>
      </c>
      <c r="Z42" s="150">
        <v>1</v>
      </c>
      <c r="AA42" s="150">
        <v>207</v>
      </c>
      <c r="AB42" s="5">
        <f t="shared" si="11"/>
        <v>2.799084914547167</v>
      </c>
      <c r="AC42" s="150">
        <v>101</v>
      </c>
      <c r="AD42" s="5">
        <f t="shared" si="12"/>
        <v>3.452991452991453</v>
      </c>
    </row>
    <row r="44" spans="1:7" ht="17.25">
      <c r="A44" s="26" t="s">
        <v>81</v>
      </c>
      <c r="B44" s="27"/>
      <c r="C44" s="27"/>
      <c r="D44" s="27"/>
      <c r="E44" s="27"/>
      <c r="F44" s="27"/>
      <c r="G44" s="27"/>
    </row>
    <row r="45" spans="31:46" ht="13.5">
      <c r="AE45" s="172" t="s">
        <v>83</v>
      </c>
      <c r="AF45" s="172"/>
      <c r="AG45" s="172"/>
      <c r="AH45" s="172"/>
      <c r="AI45" s="172"/>
      <c r="AJ45" s="172"/>
      <c r="AK45" s="172"/>
      <c r="AL45" s="172"/>
      <c r="AM45" s="172"/>
      <c r="AN45" s="22" t="s">
        <v>86</v>
      </c>
      <c r="AO45" s="22"/>
      <c r="AP45" s="22"/>
      <c r="AQ45" s="22"/>
      <c r="AR45" s="22"/>
      <c r="AS45" s="22"/>
      <c r="AT45" s="22"/>
    </row>
    <row r="46" spans="31:48" ht="13.5">
      <c r="AE46" t="s">
        <v>84</v>
      </c>
      <c r="AF46">
        <v>40</v>
      </c>
      <c r="AG46">
        <v>50</v>
      </c>
      <c r="AH46">
        <v>60</v>
      </c>
      <c r="AI46" t="s">
        <v>85</v>
      </c>
      <c r="AJ46">
        <v>11</v>
      </c>
      <c r="AK46">
        <v>12</v>
      </c>
      <c r="AL46">
        <v>13</v>
      </c>
      <c r="AM46">
        <v>14</v>
      </c>
      <c r="AN46" t="s">
        <v>84</v>
      </c>
      <c r="AO46">
        <v>40</v>
      </c>
      <c r="AP46">
        <v>50</v>
      </c>
      <c r="AQ46">
        <v>60</v>
      </c>
      <c r="AR46" t="s">
        <v>85</v>
      </c>
      <c r="AS46">
        <v>11</v>
      </c>
      <c r="AT46">
        <v>12</v>
      </c>
      <c r="AU46">
        <v>13</v>
      </c>
      <c r="AV46">
        <v>14</v>
      </c>
    </row>
    <row r="47" spans="3:28" ht="13.5">
      <c r="C47" s="172" t="s">
        <v>83</v>
      </c>
      <c r="D47" s="172"/>
      <c r="E47" s="172"/>
      <c r="F47" s="172"/>
      <c r="G47" s="172"/>
      <c r="H47" s="172"/>
      <c r="I47" s="172"/>
      <c r="J47" s="172"/>
      <c r="K47" s="172"/>
      <c r="L47" s="33"/>
      <c r="M47" s="33"/>
      <c r="O47" s="22" t="s">
        <v>86</v>
      </c>
      <c r="P47" s="22"/>
      <c r="Q47" s="22"/>
      <c r="R47" s="22"/>
      <c r="S47" s="22"/>
      <c r="T47" s="22"/>
      <c r="U47" s="22"/>
      <c r="X47" s="37"/>
      <c r="Y47" s="34"/>
      <c r="Z47" s="34"/>
      <c r="AA47" s="35"/>
      <c r="AB47" s="35"/>
    </row>
    <row r="48" spans="3:30" ht="13.5">
      <c r="C48" t="s">
        <v>84</v>
      </c>
      <c r="D48">
        <v>40</v>
      </c>
      <c r="E48">
        <v>50</v>
      </c>
      <c r="F48">
        <v>60</v>
      </c>
      <c r="G48" t="s">
        <v>85</v>
      </c>
      <c r="H48">
        <v>11</v>
      </c>
      <c r="I48">
        <v>12</v>
      </c>
      <c r="J48">
        <v>13</v>
      </c>
      <c r="K48">
        <v>14</v>
      </c>
      <c r="L48">
        <v>15</v>
      </c>
      <c r="M48">
        <v>16</v>
      </c>
      <c r="N48">
        <v>17</v>
      </c>
      <c r="O48" s="33"/>
      <c r="Q48" t="s">
        <v>84</v>
      </c>
      <c r="R48">
        <v>40</v>
      </c>
      <c r="S48">
        <v>50</v>
      </c>
      <c r="T48">
        <v>60</v>
      </c>
      <c r="U48" t="s">
        <v>85</v>
      </c>
      <c r="V48">
        <v>11</v>
      </c>
      <c r="W48">
        <v>12</v>
      </c>
      <c r="X48">
        <v>13</v>
      </c>
      <c r="Y48">
        <v>14</v>
      </c>
      <c r="Z48">
        <v>15</v>
      </c>
      <c r="AA48" s="36">
        <v>16</v>
      </c>
      <c r="AB48" s="36">
        <v>17</v>
      </c>
      <c r="AC48" s="35"/>
      <c r="AD48" s="35"/>
    </row>
    <row r="49" spans="1:53" ht="13.5">
      <c r="A49" s="171" t="s">
        <v>87</v>
      </c>
      <c r="B49" t="s">
        <v>88</v>
      </c>
      <c r="C49" s="39">
        <v>107.5</v>
      </c>
      <c r="D49" s="39">
        <v>158.7</v>
      </c>
      <c r="E49" s="39">
        <v>181.2</v>
      </c>
      <c r="F49" s="39">
        <v>240.5</v>
      </c>
      <c r="G49" s="39">
        <v>332.6</v>
      </c>
      <c r="H49" s="39">
        <v>341.9</v>
      </c>
      <c r="I49" s="39">
        <v>346.3</v>
      </c>
      <c r="J49" s="39">
        <v>350.3</v>
      </c>
      <c r="K49" s="39">
        <v>341.91155741850463</v>
      </c>
      <c r="L49" s="39">
        <v>357.3</v>
      </c>
      <c r="M49" s="39">
        <v>379.8351855848079</v>
      </c>
      <c r="N49" s="39">
        <v>382.86407135920143</v>
      </c>
      <c r="O49" s="39"/>
      <c r="P49" s="39"/>
      <c r="Q49" s="39">
        <v>95.6</v>
      </c>
      <c r="R49" s="39">
        <v>117.8</v>
      </c>
      <c r="S49" s="39">
        <v>129.7</v>
      </c>
      <c r="T49" s="39">
        <v>151.7</v>
      </c>
      <c r="U49" s="39">
        <v>194.9</v>
      </c>
      <c r="V49" s="39">
        <v>194.3</v>
      </c>
      <c r="W49" s="39">
        <v>207.5</v>
      </c>
      <c r="X49" s="39">
        <v>203.6</v>
      </c>
      <c r="Y49" s="81">
        <v>213.1361151789465</v>
      </c>
      <c r="Z49" s="37">
        <v>225.5</v>
      </c>
      <c r="AA49" s="37">
        <v>231.8262119755477</v>
      </c>
      <c r="AB49" s="2">
        <v>233.15318762255487</v>
      </c>
      <c r="AC49" s="36"/>
      <c r="AD49" s="36"/>
      <c r="AE49" s="35"/>
      <c r="AF49" s="35"/>
      <c r="AH49" s="33"/>
      <c r="AJ49" s="39"/>
      <c r="AK49" s="39"/>
      <c r="AL49" s="39"/>
      <c r="AM49" s="39"/>
      <c r="AN49" s="39"/>
      <c r="AO49" s="39"/>
      <c r="AP49" s="39"/>
      <c r="AQ49" s="39"/>
      <c r="AR49" s="39"/>
      <c r="AS49" s="39"/>
      <c r="AT49" s="39"/>
      <c r="AU49" s="39"/>
      <c r="AV49" s="39"/>
      <c r="AW49" s="39"/>
      <c r="AX49" s="39"/>
      <c r="AY49" s="39"/>
      <c r="AZ49" s="39"/>
      <c r="BA49" s="39"/>
    </row>
    <row r="50" spans="1:53" ht="13.5">
      <c r="A50" s="171"/>
      <c r="B50" t="s">
        <v>89</v>
      </c>
      <c r="C50" s="39">
        <v>94</v>
      </c>
      <c r="D50" s="39">
        <v>122.1</v>
      </c>
      <c r="E50" s="39">
        <v>140.5</v>
      </c>
      <c r="F50" s="39">
        <v>187.4</v>
      </c>
      <c r="G50" s="39">
        <v>281</v>
      </c>
      <c r="H50" s="39">
        <v>286.5</v>
      </c>
      <c r="I50" s="39">
        <v>291.3</v>
      </c>
      <c r="J50" s="39">
        <v>294.5</v>
      </c>
      <c r="K50" s="39">
        <v>298.8</v>
      </c>
      <c r="L50" s="39">
        <v>303.3</v>
      </c>
      <c r="M50" s="39">
        <v>313.5</v>
      </c>
      <c r="N50" s="39">
        <v>319.1</v>
      </c>
      <c r="O50" s="39"/>
      <c r="P50" s="39"/>
      <c r="Q50" s="39">
        <v>80.4</v>
      </c>
      <c r="R50" s="39">
        <v>95.2</v>
      </c>
      <c r="S50" s="39">
        <v>105.2</v>
      </c>
      <c r="T50" s="39">
        <v>125.9</v>
      </c>
      <c r="U50" s="39">
        <v>174.6</v>
      </c>
      <c r="V50" s="39">
        <v>179.1</v>
      </c>
      <c r="W50" s="39">
        <v>181.4</v>
      </c>
      <c r="X50" s="39">
        <v>185.4</v>
      </c>
      <c r="Y50">
        <v>187.1</v>
      </c>
      <c r="Z50" s="37">
        <v>190.1</v>
      </c>
      <c r="AA50" s="37">
        <v>197.1</v>
      </c>
      <c r="AB50" s="2">
        <v>200.3</v>
      </c>
      <c r="AC50" s="36"/>
      <c r="AD50" s="36"/>
      <c r="AE50" s="35"/>
      <c r="AF50" s="35"/>
      <c r="AH50" s="33"/>
      <c r="AJ50" s="39"/>
      <c r="AK50" s="39"/>
      <c r="AL50" s="39"/>
      <c r="AM50" s="39"/>
      <c r="AN50" s="39"/>
      <c r="AO50" s="39"/>
      <c r="AP50" s="39"/>
      <c r="AQ50" s="39"/>
      <c r="AR50" s="39"/>
      <c r="AS50" s="39"/>
      <c r="AT50" s="39"/>
      <c r="AU50" s="39"/>
      <c r="AV50" s="39"/>
      <c r="AW50" s="39"/>
      <c r="AX50" s="39"/>
      <c r="AY50" s="39"/>
      <c r="AZ50" s="39"/>
      <c r="BA50" s="39"/>
    </row>
    <row r="51" spans="1:30" ht="13.5">
      <c r="A51" s="171" t="s">
        <v>38</v>
      </c>
      <c r="B51" t="s">
        <v>88</v>
      </c>
      <c r="C51" s="39">
        <v>5.7</v>
      </c>
      <c r="D51" s="39">
        <v>9.2</v>
      </c>
      <c r="E51" s="39">
        <v>11.3</v>
      </c>
      <c r="F51" s="39">
        <v>14.7</v>
      </c>
      <c r="G51" s="39">
        <v>22.8</v>
      </c>
      <c r="H51" s="39">
        <v>22.2</v>
      </c>
      <c r="I51" s="39">
        <v>22.5</v>
      </c>
      <c r="J51" s="39">
        <v>24.4</v>
      </c>
      <c r="K51" s="39">
        <v>21.20642689378862</v>
      </c>
      <c r="L51" s="39">
        <v>24.7</v>
      </c>
      <c r="M51" s="39">
        <v>23.349832757876563</v>
      </c>
      <c r="N51" s="39">
        <v>23.53602924245424</v>
      </c>
      <c r="O51" s="171" t="s">
        <v>38</v>
      </c>
      <c r="P51" t="s">
        <v>88</v>
      </c>
      <c r="Q51" s="39">
        <v>2.7</v>
      </c>
      <c r="R51" s="39">
        <v>2.9</v>
      </c>
      <c r="S51" s="39">
        <v>3.1</v>
      </c>
      <c r="T51" s="39">
        <v>3</v>
      </c>
      <c r="U51" s="39">
        <v>3.6</v>
      </c>
      <c r="V51" s="39">
        <v>2.7</v>
      </c>
      <c r="W51" s="39">
        <v>2.8</v>
      </c>
      <c r="X51" s="39">
        <v>3.4</v>
      </c>
      <c r="Y51" s="39">
        <v>3.322834757800948</v>
      </c>
      <c r="Z51" s="37">
        <v>3.2</v>
      </c>
      <c r="AA51" s="37">
        <v>4.0420980549582675</v>
      </c>
      <c r="AB51" s="152">
        <v>4.065235066239419</v>
      </c>
      <c r="AC51" s="35"/>
      <c r="AD51" s="35"/>
    </row>
    <row r="52" spans="1:30" ht="13.5">
      <c r="A52" s="171"/>
      <c r="B52" t="s">
        <v>89</v>
      </c>
      <c r="C52" s="39">
        <v>4.8</v>
      </c>
      <c r="D52" s="39">
        <v>5.9</v>
      </c>
      <c r="E52" s="39">
        <v>7.1</v>
      </c>
      <c r="F52" s="39">
        <v>8.5</v>
      </c>
      <c r="G52" s="39">
        <v>13.4</v>
      </c>
      <c r="H52" s="39">
        <v>13.8</v>
      </c>
      <c r="I52" s="39">
        <v>14.2</v>
      </c>
      <c r="J52" s="39">
        <v>14.7</v>
      </c>
      <c r="K52" s="39">
        <v>14.7</v>
      </c>
      <c r="L52" s="39">
        <v>15.2</v>
      </c>
      <c r="M52" s="39">
        <v>15.3</v>
      </c>
      <c r="N52" s="39">
        <v>15.4</v>
      </c>
      <c r="O52" s="171"/>
      <c r="P52" t="s">
        <v>89</v>
      </c>
      <c r="Q52" s="39">
        <v>1.9</v>
      </c>
      <c r="R52" s="39">
        <v>2.2</v>
      </c>
      <c r="S52" s="39">
        <v>2</v>
      </c>
      <c r="T52" s="39">
        <v>1.9</v>
      </c>
      <c r="U52" s="39">
        <v>2.3</v>
      </c>
      <c r="V52" s="39">
        <v>2.4</v>
      </c>
      <c r="W52" s="39">
        <v>2.4</v>
      </c>
      <c r="X52" s="39">
        <v>2.6</v>
      </c>
      <c r="Y52" s="39">
        <v>2.6</v>
      </c>
      <c r="Z52" s="37">
        <v>2.6</v>
      </c>
      <c r="AA52" s="37">
        <v>2.7</v>
      </c>
      <c r="AB52" s="153">
        <v>2.7</v>
      </c>
      <c r="AC52" s="35"/>
      <c r="AD52" s="35"/>
    </row>
    <row r="53" spans="1:30" ht="13.5">
      <c r="A53" s="171" t="s">
        <v>39</v>
      </c>
      <c r="B53" t="s">
        <v>88</v>
      </c>
      <c r="C53" s="39">
        <v>65.2</v>
      </c>
      <c r="D53" s="39">
        <v>83.3</v>
      </c>
      <c r="E53" s="39">
        <v>78.1</v>
      </c>
      <c r="F53" s="39">
        <v>81.2</v>
      </c>
      <c r="G53" s="39">
        <v>71.9</v>
      </c>
      <c r="H53" s="39">
        <v>75.9</v>
      </c>
      <c r="I53" s="39">
        <v>73.8</v>
      </c>
      <c r="J53" s="39">
        <v>71.6</v>
      </c>
      <c r="K53" s="39">
        <v>70.09902223224572</v>
      </c>
      <c r="L53" s="39">
        <v>70.1</v>
      </c>
      <c r="M53" s="39">
        <v>72.57836102719034</v>
      </c>
      <c r="N53" s="39">
        <v>73.15711616517365</v>
      </c>
      <c r="O53" s="171" t="s">
        <v>39</v>
      </c>
      <c r="P53" t="s">
        <v>88</v>
      </c>
      <c r="Q53" s="39">
        <v>43.2</v>
      </c>
      <c r="R53" s="39">
        <v>50.1</v>
      </c>
      <c r="S53" s="39">
        <v>48.6</v>
      </c>
      <c r="T53" s="39">
        <v>43.4</v>
      </c>
      <c r="U53" s="39">
        <v>35.3</v>
      </c>
      <c r="V53" s="39">
        <v>34.6</v>
      </c>
      <c r="W53" s="39">
        <v>35.3</v>
      </c>
      <c r="X53" s="39">
        <v>36.8</v>
      </c>
      <c r="Y53" s="39">
        <v>36.55118233581043</v>
      </c>
      <c r="Z53" s="37">
        <v>35.3</v>
      </c>
      <c r="AA53" s="37">
        <v>38.5980735836211</v>
      </c>
      <c r="AB53" s="152">
        <v>38.819009358011705</v>
      </c>
      <c r="AC53" s="35"/>
      <c r="AD53" s="35"/>
    </row>
    <row r="54" spans="1:30" ht="13.5">
      <c r="A54" s="171"/>
      <c r="B54" t="s">
        <v>89</v>
      </c>
      <c r="C54" s="39">
        <v>52.2</v>
      </c>
      <c r="D54" s="39">
        <v>59.4</v>
      </c>
      <c r="E54" s="39">
        <v>55.5</v>
      </c>
      <c r="F54" s="39">
        <v>51.1</v>
      </c>
      <c r="G54" s="39">
        <v>53.6</v>
      </c>
      <c r="H54" s="39">
        <v>53.4</v>
      </c>
      <c r="I54" s="39">
        <v>53.3</v>
      </c>
      <c r="J54" s="39">
        <v>52.4</v>
      </c>
      <c r="K54" s="39">
        <v>51.6</v>
      </c>
      <c r="L54" s="39">
        <v>52.2</v>
      </c>
      <c r="M54" s="39">
        <v>53.3</v>
      </c>
      <c r="N54" s="39">
        <v>53</v>
      </c>
      <c r="O54" s="171"/>
      <c r="P54" t="s">
        <v>89</v>
      </c>
      <c r="Q54" s="39">
        <v>31.7</v>
      </c>
      <c r="R54" s="39">
        <v>35.5</v>
      </c>
      <c r="S54" s="39">
        <v>34.4</v>
      </c>
      <c r="T54" s="39">
        <v>30.6</v>
      </c>
      <c r="U54" s="39">
        <v>27.9</v>
      </c>
      <c r="V54" s="39">
        <v>27.9</v>
      </c>
      <c r="W54" s="39">
        <v>27.8</v>
      </c>
      <c r="X54" s="39">
        <v>27.5</v>
      </c>
      <c r="Y54" s="39">
        <v>27.1</v>
      </c>
      <c r="Z54" s="37">
        <v>27</v>
      </c>
      <c r="AA54" s="37">
        <v>27.4</v>
      </c>
      <c r="AB54" s="153">
        <v>27.4</v>
      </c>
      <c r="AC54" s="35"/>
      <c r="AD54" s="35"/>
    </row>
    <row r="55" spans="1:30" ht="13.5" customHeight="1">
      <c r="A55" s="171" t="s">
        <v>40</v>
      </c>
      <c r="B55" t="s">
        <v>88</v>
      </c>
      <c r="C55" s="38" t="s">
        <v>95</v>
      </c>
      <c r="D55" s="39">
        <v>12.2</v>
      </c>
      <c r="E55" s="39">
        <v>11</v>
      </c>
      <c r="F55" s="39">
        <v>18</v>
      </c>
      <c r="G55" s="39">
        <v>22.1</v>
      </c>
      <c r="H55" s="39">
        <v>24.4</v>
      </c>
      <c r="I55" s="39">
        <v>24.6</v>
      </c>
      <c r="J55" s="39">
        <v>22.2</v>
      </c>
      <c r="K55" s="39">
        <v>22.88947664726391</v>
      </c>
      <c r="L55" s="39">
        <v>23.6</v>
      </c>
      <c r="M55" s="39">
        <v>26.215877211911952</v>
      </c>
      <c r="N55" s="39">
        <v>26.424928138639956</v>
      </c>
      <c r="O55" s="171" t="s">
        <v>40</v>
      </c>
      <c r="P55" t="s">
        <v>88</v>
      </c>
      <c r="Q55" s="38" t="s">
        <v>95</v>
      </c>
      <c r="R55" s="39">
        <v>9.7</v>
      </c>
      <c r="S55" s="39">
        <v>8.4</v>
      </c>
      <c r="T55" s="39">
        <v>6.8</v>
      </c>
      <c r="U55" s="39">
        <v>11.9</v>
      </c>
      <c r="V55" s="39">
        <v>11.6</v>
      </c>
      <c r="W55" s="39">
        <v>11.7</v>
      </c>
      <c r="X55" s="39">
        <v>12.5</v>
      </c>
      <c r="Y55" s="39">
        <v>13.133108804641841</v>
      </c>
      <c r="Z55" s="37">
        <v>14.2</v>
      </c>
      <c r="AA55" s="37">
        <v>11.492239568018602</v>
      </c>
      <c r="AB55" s="152">
        <v>11.55802126675913</v>
      </c>
      <c r="AC55" s="35"/>
      <c r="AD55" s="35"/>
    </row>
    <row r="56" spans="1:30" ht="13.5">
      <c r="A56" s="171"/>
      <c r="B56" t="s">
        <v>89</v>
      </c>
      <c r="C56" s="38" t="s">
        <v>95</v>
      </c>
      <c r="D56" s="39">
        <v>10.4</v>
      </c>
      <c r="E56" s="39">
        <v>12.4</v>
      </c>
      <c r="F56" s="39">
        <v>24.2</v>
      </c>
      <c r="G56" s="39">
        <v>38.4</v>
      </c>
      <c r="H56" s="39">
        <v>38.3</v>
      </c>
      <c r="I56" s="39">
        <v>38.4</v>
      </c>
      <c r="J56" s="39">
        <v>38.3</v>
      </c>
      <c r="K56" s="39">
        <v>38.7</v>
      </c>
      <c r="L56" s="39">
        <v>37.9</v>
      </c>
      <c r="M56" s="39">
        <v>38</v>
      </c>
      <c r="N56" s="39">
        <v>37.7</v>
      </c>
      <c r="O56" s="171"/>
      <c r="P56" t="s">
        <v>89</v>
      </c>
      <c r="Q56" s="38" t="s">
        <v>95</v>
      </c>
      <c r="R56" s="39">
        <v>7</v>
      </c>
      <c r="S56" s="39">
        <v>6.7</v>
      </c>
      <c r="T56" s="39">
        <v>9.1</v>
      </c>
      <c r="U56" s="39">
        <v>15.5</v>
      </c>
      <c r="V56" s="39">
        <v>16.1</v>
      </c>
      <c r="W56" s="39">
        <v>16.2</v>
      </c>
      <c r="X56" s="39">
        <v>16.7</v>
      </c>
      <c r="Y56" s="39">
        <v>16.8</v>
      </c>
      <c r="Z56" s="37">
        <v>16.6</v>
      </c>
      <c r="AA56" s="37">
        <v>17.2</v>
      </c>
      <c r="AB56" s="153">
        <v>17.1</v>
      </c>
      <c r="AC56" s="35"/>
      <c r="AD56" s="35"/>
    </row>
    <row r="57" spans="1:30" ht="13.5" customHeight="1">
      <c r="A57" s="171" t="s">
        <v>41</v>
      </c>
      <c r="B57" t="s">
        <v>88</v>
      </c>
      <c r="C57" s="39">
        <v>4.2</v>
      </c>
      <c r="D57" s="39">
        <v>13</v>
      </c>
      <c r="E57" s="39">
        <v>25.4</v>
      </c>
      <c r="F57" s="39">
        <v>46.1</v>
      </c>
      <c r="G57" s="39">
        <v>71.7</v>
      </c>
      <c r="H57" s="39">
        <v>78.7</v>
      </c>
      <c r="I57" s="39">
        <v>80</v>
      </c>
      <c r="J57" s="39">
        <v>80.9</v>
      </c>
      <c r="K57" s="39">
        <v>83.64757274772178</v>
      </c>
      <c r="L57" s="39">
        <v>83.1</v>
      </c>
      <c r="M57" s="39">
        <v>88.25731009926629</v>
      </c>
      <c r="N57" s="39">
        <v>88.96109247960139</v>
      </c>
      <c r="O57" s="171" t="s">
        <v>41</v>
      </c>
      <c r="P57" t="s">
        <v>88</v>
      </c>
      <c r="Q57" s="39">
        <v>1.8</v>
      </c>
      <c r="R57" s="39">
        <v>5.7</v>
      </c>
      <c r="S57" s="39">
        <v>7.5</v>
      </c>
      <c r="T57" s="39">
        <v>12.8</v>
      </c>
      <c r="U57" s="39">
        <v>21.9</v>
      </c>
      <c r="V57" s="39">
        <v>20.7</v>
      </c>
      <c r="W57" s="39">
        <v>22.5</v>
      </c>
      <c r="X57" s="39">
        <v>23.8</v>
      </c>
      <c r="Y57" s="39">
        <v>25.316836249911983</v>
      </c>
      <c r="Z57" s="37">
        <v>25.1</v>
      </c>
      <c r="AA57" s="37">
        <v>24.490358803570683</v>
      </c>
      <c r="AB57" s="152">
        <v>24.63054187192118</v>
      </c>
      <c r="AC57" s="35"/>
      <c r="AD57" s="35"/>
    </row>
    <row r="58" spans="1:30" ht="13.5">
      <c r="A58" s="171"/>
      <c r="B58" t="s">
        <v>89</v>
      </c>
      <c r="C58" s="39">
        <v>4.3</v>
      </c>
      <c r="D58" s="39">
        <v>11.2</v>
      </c>
      <c r="E58" s="39">
        <v>19.6</v>
      </c>
      <c r="F58" s="39">
        <v>35.3</v>
      </c>
      <c r="G58" s="39">
        <v>60.2</v>
      </c>
      <c r="H58" s="39">
        <v>61.8</v>
      </c>
      <c r="I58" s="39">
        <v>63.5</v>
      </c>
      <c r="J58" s="39">
        <v>64.8</v>
      </c>
      <c r="K58" s="39">
        <v>66.8</v>
      </c>
      <c r="L58" s="39">
        <v>67.6</v>
      </c>
      <c r="M58" s="39">
        <v>71.3</v>
      </c>
      <c r="N58" s="39">
        <v>73.3</v>
      </c>
      <c r="O58" s="171"/>
      <c r="P58" t="s">
        <v>89</v>
      </c>
      <c r="Q58" s="39">
        <v>1.8</v>
      </c>
      <c r="R58" s="39">
        <v>4.6</v>
      </c>
      <c r="S58" s="39">
        <v>7.2</v>
      </c>
      <c r="T58" s="39">
        <v>12.7</v>
      </c>
      <c r="U58" s="39">
        <v>21.9</v>
      </c>
      <c r="V58" s="39">
        <v>22.2</v>
      </c>
      <c r="W58" s="39">
        <v>22.9</v>
      </c>
      <c r="X58" s="39">
        <v>23.5</v>
      </c>
      <c r="Y58" s="39">
        <v>23.7</v>
      </c>
      <c r="Z58" s="38">
        <v>23.4</v>
      </c>
      <c r="AA58" s="38">
        <v>24.8</v>
      </c>
      <c r="AB58" s="153">
        <v>26.1</v>
      </c>
      <c r="AC58" s="35"/>
      <c r="AD58" s="35"/>
    </row>
    <row r="59" spans="1:30" ht="13.5" customHeight="1">
      <c r="A59" s="171" t="s">
        <v>42</v>
      </c>
      <c r="B59" t="s">
        <v>88</v>
      </c>
      <c r="C59" s="38" t="s">
        <v>95</v>
      </c>
      <c r="D59" s="38" t="s">
        <v>95</v>
      </c>
      <c r="E59" s="38" t="s">
        <v>95</v>
      </c>
      <c r="F59" s="39">
        <v>20.9</v>
      </c>
      <c r="G59" s="39">
        <v>38.6</v>
      </c>
      <c r="H59" s="39">
        <v>35.9</v>
      </c>
      <c r="I59" s="39">
        <v>37.6</v>
      </c>
      <c r="J59" s="39">
        <v>38.8</v>
      </c>
      <c r="K59" s="39">
        <v>36.101417212044915</v>
      </c>
      <c r="L59" s="39">
        <v>38.9</v>
      </c>
      <c r="M59" s="39">
        <v>42.48489425981873</v>
      </c>
      <c r="N59" s="39">
        <v>42.82367775522359</v>
      </c>
      <c r="O59" s="171" t="s">
        <v>42</v>
      </c>
      <c r="P59" t="s">
        <v>88</v>
      </c>
      <c r="Q59" s="38" t="s">
        <v>95</v>
      </c>
      <c r="R59" s="38" t="s">
        <v>95</v>
      </c>
      <c r="S59" s="38" t="s">
        <v>95</v>
      </c>
      <c r="T59" s="39">
        <v>20.3</v>
      </c>
      <c r="U59" s="39">
        <v>31.2</v>
      </c>
      <c r="V59" s="39">
        <v>29</v>
      </c>
      <c r="W59" s="39">
        <v>34</v>
      </c>
      <c r="X59" s="39">
        <v>31</v>
      </c>
      <c r="Y59" s="39">
        <v>33.623923144414356</v>
      </c>
      <c r="Z59" s="37">
        <v>35.6</v>
      </c>
      <c r="AA59" s="37">
        <v>38.51881675901408</v>
      </c>
      <c r="AB59" s="152">
        <v>38.73929886651681</v>
      </c>
      <c r="AC59" s="35"/>
      <c r="AD59" s="35"/>
    </row>
    <row r="60" spans="1:30" ht="13.5">
      <c r="A60" s="171"/>
      <c r="B60" t="s">
        <v>89</v>
      </c>
      <c r="C60" s="38" t="s">
        <v>95</v>
      </c>
      <c r="D60" s="38" t="s">
        <v>95</v>
      </c>
      <c r="E60" s="38" t="s">
        <v>95</v>
      </c>
      <c r="F60" s="39">
        <v>17.1</v>
      </c>
      <c r="G60" s="39">
        <v>31.1</v>
      </c>
      <c r="H60" s="39">
        <v>31.6</v>
      </c>
      <c r="I60" s="39">
        <v>32.3</v>
      </c>
      <c r="J60" s="39">
        <v>32.9</v>
      </c>
      <c r="K60" s="40">
        <v>33.4</v>
      </c>
      <c r="L60" s="40">
        <v>34.1</v>
      </c>
      <c r="M60" s="40">
        <v>35.4</v>
      </c>
      <c r="N60" s="40">
        <v>35.9</v>
      </c>
      <c r="O60" s="171"/>
      <c r="P60" t="s">
        <v>89</v>
      </c>
      <c r="Q60" s="38" t="s">
        <v>95</v>
      </c>
      <c r="R60" s="38" t="s">
        <v>95</v>
      </c>
      <c r="S60" s="38" t="s">
        <v>95</v>
      </c>
      <c r="T60" s="39">
        <v>14.6</v>
      </c>
      <c r="U60" s="39">
        <v>24</v>
      </c>
      <c r="V60" s="39">
        <v>24.9</v>
      </c>
      <c r="W60" s="39">
        <v>25</v>
      </c>
      <c r="X60" s="39">
        <v>26</v>
      </c>
      <c r="Y60" s="39">
        <v>26.5</v>
      </c>
      <c r="Z60" s="37">
        <v>27.7</v>
      </c>
      <c r="AA60" s="37">
        <v>28.2</v>
      </c>
      <c r="AB60" s="153">
        <v>28.9</v>
      </c>
      <c r="AC60" s="35"/>
      <c r="AD60" s="35"/>
    </row>
    <row r="61" spans="1:30" ht="13.5">
      <c r="A61" s="171" t="s">
        <v>43</v>
      </c>
      <c r="B61" t="s">
        <v>88</v>
      </c>
      <c r="C61" s="41" t="s">
        <v>96</v>
      </c>
      <c r="D61" s="39">
        <v>0.3</v>
      </c>
      <c r="E61" s="39">
        <v>0.1</v>
      </c>
      <c r="F61" s="39">
        <v>0.1</v>
      </c>
      <c r="G61" s="41" t="s">
        <v>96</v>
      </c>
      <c r="H61" s="41" t="s">
        <v>96</v>
      </c>
      <c r="I61" s="39">
        <v>0.1</v>
      </c>
      <c r="J61" s="41" t="s">
        <v>96</v>
      </c>
      <c r="K61" s="39">
        <v>0.33660995069505745</v>
      </c>
      <c r="L61" s="39">
        <v>0.1</v>
      </c>
      <c r="M61" s="39">
        <v>0.08429542511868796</v>
      </c>
      <c r="N61" s="39">
        <v>0.08496761459369762</v>
      </c>
      <c r="O61" s="171" t="s">
        <v>43</v>
      </c>
      <c r="P61" t="s">
        <v>88</v>
      </c>
      <c r="Q61" s="39">
        <v>3.4</v>
      </c>
      <c r="R61" s="39">
        <v>5.1</v>
      </c>
      <c r="S61" s="39">
        <v>6.3</v>
      </c>
      <c r="T61" s="39">
        <v>5.6</v>
      </c>
      <c r="U61" s="39">
        <v>11.2</v>
      </c>
      <c r="V61" s="39">
        <v>12.4</v>
      </c>
      <c r="W61" s="39">
        <v>13.4</v>
      </c>
      <c r="X61" s="39">
        <v>14.5</v>
      </c>
      <c r="Y61" s="39">
        <v>13.291339031203792</v>
      </c>
      <c r="Z61" s="37">
        <v>14.4</v>
      </c>
      <c r="AA61" s="37">
        <v>16.406162693654142</v>
      </c>
      <c r="AB61" s="152">
        <v>16.500071739442348</v>
      </c>
      <c r="AC61" s="35"/>
      <c r="AD61" s="35"/>
    </row>
    <row r="62" spans="1:30" ht="13.5">
      <c r="A62" s="171"/>
      <c r="B62" t="s">
        <v>89</v>
      </c>
      <c r="C62" s="39">
        <v>0</v>
      </c>
      <c r="D62" s="39">
        <v>0.1</v>
      </c>
      <c r="E62" s="39">
        <v>0</v>
      </c>
      <c r="F62" s="39">
        <v>0.1</v>
      </c>
      <c r="G62" s="39">
        <v>0.1</v>
      </c>
      <c r="H62" s="39">
        <v>0.1</v>
      </c>
      <c r="I62" s="39">
        <v>0.1</v>
      </c>
      <c r="J62" s="39">
        <v>0.1</v>
      </c>
      <c r="K62" s="39">
        <v>0.1</v>
      </c>
      <c r="L62" s="39">
        <v>0.1</v>
      </c>
      <c r="M62" s="39">
        <v>0.1</v>
      </c>
      <c r="N62" s="39">
        <v>0.1</v>
      </c>
      <c r="O62" s="171"/>
      <c r="P62" t="s">
        <v>89</v>
      </c>
      <c r="Q62" s="39">
        <v>3.5</v>
      </c>
      <c r="R62" s="39">
        <v>3.9</v>
      </c>
      <c r="S62" s="39">
        <v>5.8</v>
      </c>
      <c r="T62" s="39">
        <v>8</v>
      </c>
      <c r="U62" s="39">
        <v>13.4</v>
      </c>
      <c r="V62" s="39">
        <v>13.9</v>
      </c>
      <c r="W62" s="39">
        <v>14.3</v>
      </c>
      <c r="X62" s="39">
        <v>15</v>
      </c>
      <c r="Y62" s="39">
        <v>14.9</v>
      </c>
      <c r="Z62" s="37">
        <v>15.2</v>
      </c>
      <c r="AA62" s="37">
        <v>16.3</v>
      </c>
      <c r="AB62" s="153">
        <v>16.6</v>
      </c>
      <c r="AC62" s="35"/>
      <c r="AD62" s="35"/>
    </row>
    <row r="63" spans="1:30" ht="13.5">
      <c r="A63" s="171" t="s">
        <v>90</v>
      </c>
      <c r="B63" t="s">
        <v>88</v>
      </c>
      <c r="C63" s="38" t="s">
        <v>97</v>
      </c>
      <c r="D63" s="38" t="s">
        <v>97</v>
      </c>
      <c r="E63" s="38" t="s">
        <v>97</v>
      </c>
      <c r="F63" s="38" t="s">
        <v>97</v>
      </c>
      <c r="G63" s="38" t="s">
        <v>97</v>
      </c>
      <c r="H63" s="38" t="s">
        <v>97</v>
      </c>
      <c r="I63" s="38" t="s">
        <v>97</v>
      </c>
      <c r="J63" s="38" t="s">
        <v>97</v>
      </c>
      <c r="K63" s="38" t="s">
        <v>97</v>
      </c>
      <c r="L63" s="38" t="s">
        <v>135</v>
      </c>
      <c r="M63" s="38" t="s">
        <v>135</v>
      </c>
      <c r="N63" s="38" t="s">
        <v>135</v>
      </c>
      <c r="O63" s="171" t="s">
        <v>90</v>
      </c>
      <c r="P63" t="s">
        <v>88</v>
      </c>
      <c r="Q63" s="39">
        <v>12.6</v>
      </c>
      <c r="R63" s="39">
        <v>10.7</v>
      </c>
      <c r="S63" s="39">
        <v>8.9</v>
      </c>
      <c r="T63" s="39">
        <v>6.4</v>
      </c>
      <c r="U63" s="39">
        <v>6.1</v>
      </c>
      <c r="V63" s="39">
        <v>6.2</v>
      </c>
      <c r="W63" s="39">
        <v>7.6</v>
      </c>
      <c r="X63" s="39">
        <v>5.8</v>
      </c>
      <c r="Y63" s="39">
        <v>6.487439289039946</v>
      </c>
      <c r="Z63" s="37">
        <v>7.4</v>
      </c>
      <c r="AA63" s="37">
        <v>8.00493928530951</v>
      </c>
      <c r="AB63" s="152">
        <v>8.050759640983946</v>
      </c>
      <c r="AC63" s="35"/>
      <c r="AD63" s="35"/>
    </row>
    <row r="64" spans="1:30" ht="13.5">
      <c r="A64" s="171"/>
      <c r="B64" t="s">
        <v>89</v>
      </c>
      <c r="C64" s="38" t="s">
        <v>97</v>
      </c>
      <c r="D64" s="38" t="s">
        <v>97</v>
      </c>
      <c r="E64" s="38" t="s">
        <v>97</v>
      </c>
      <c r="F64" s="38" t="s">
        <v>97</v>
      </c>
      <c r="G64" s="38" t="s">
        <v>97</v>
      </c>
      <c r="H64" s="38" t="s">
        <v>97</v>
      </c>
      <c r="I64" s="38" t="s">
        <v>97</v>
      </c>
      <c r="J64" s="38" t="s">
        <v>97</v>
      </c>
      <c r="K64" s="38" t="s">
        <v>97</v>
      </c>
      <c r="L64" s="38" t="s">
        <v>135</v>
      </c>
      <c r="M64" s="38" t="s">
        <v>135</v>
      </c>
      <c r="N64" s="38" t="s">
        <v>135</v>
      </c>
      <c r="O64" s="171"/>
      <c r="P64" t="s">
        <v>89</v>
      </c>
      <c r="Q64" s="39">
        <v>16</v>
      </c>
      <c r="R64" s="39">
        <v>13.4</v>
      </c>
      <c r="S64" s="39">
        <v>10.7</v>
      </c>
      <c r="T64" s="39">
        <v>8</v>
      </c>
      <c r="U64" s="39">
        <v>7.8</v>
      </c>
      <c r="V64" s="39">
        <v>8</v>
      </c>
      <c r="W64" s="39">
        <v>8.1</v>
      </c>
      <c r="X64" s="39">
        <v>8.1</v>
      </c>
      <c r="Y64" s="39">
        <v>8.3</v>
      </c>
      <c r="Z64" s="37">
        <v>8.2</v>
      </c>
      <c r="AA64" s="37">
        <v>8.6</v>
      </c>
      <c r="AB64" s="153">
        <v>8.3</v>
      </c>
      <c r="AC64" s="35"/>
      <c r="AD64" s="35"/>
    </row>
    <row r="65" spans="1:12" ht="13.5">
      <c r="A65" s="22"/>
      <c r="B65" s="22"/>
      <c r="C65" s="32"/>
      <c r="D65" s="32"/>
      <c r="L65" s="39"/>
    </row>
    <row r="66" spans="1:6" ht="17.25">
      <c r="A66" s="26" t="s">
        <v>82</v>
      </c>
      <c r="B66" s="27"/>
      <c r="C66" s="27"/>
      <c r="D66" s="27"/>
      <c r="E66" s="27"/>
      <c r="F66" s="27"/>
    </row>
    <row r="67" ht="13.5">
      <c r="A67" t="s">
        <v>52</v>
      </c>
    </row>
    <row r="68" spans="2:20" ht="13.5">
      <c r="B68" s="8" t="s">
        <v>66</v>
      </c>
      <c r="C68" s="8" t="s">
        <v>38</v>
      </c>
      <c r="D68" s="8" t="s">
        <v>39</v>
      </c>
      <c r="E68" s="8" t="s">
        <v>40</v>
      </c>
      <c r="F68" s="8" t="s">
        <v>41</v>
      </c>
      <c r="G68" s="8" t="s">
        <v>42</v>
      </c>
      <c r="H68" s="8" t="s">
        <v>59</v>
      </c>
      <c r="I68" s="8"/>
      <c r="J68" s="8"/>
      <c r="K68" s="8"/>
      <c r="L68" s="8"/>
      <c r="M68" s="8"/>
      <c r="N68" s="8"/>
      <c r="O68" s="8"/>
      <c r="P68" s="8"/>
      <c r="Q68" s="8"/>
      <c r="R68" s="8"/>
      <c r="S68" s="8"/>
      <c r="T68" s="8"/>
    </row>
    <row r="69" spans="1:69" ht="13.5">
      <c r="A69" t="s">
        <v>46</v>
      </c>
      <c r="B69" s="6"/>
      <c r="C69" s="6"/>
      <c r="D69" s="6"/>
      <c r="E69" s="6"/>
      <c r="F69" s="6"/>
      <c r="G69" s="9"/>
      <c r="H69" s="9"/>
      <c r="I69" s="6"/>
      <c r="J69" s="7"/>
      <c r="K69" s="6"/>
      <c r="L69" s="6"/>
      <c r="M69" s="6"/>
      <c r="N69" s="7"/>
      <c r="O69" s="6"/>
      <c r="P69" s="6"/>
      <c r="Q69" s="6"/>
      <c r="R69" s="7"/>
      <c r="S69" s="6"/>
      <c r="T69" s="6"/>
      <c r="U69" s="6"/>
      <c r="V69" s="7"/>
      <c r="W69" s="6"/>
      <c r="X69" s="7"/>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row>
    <row r="70" spans="1:69" ht="13.5">
      <c r="A70" t="s">
        <v>47</v>
      </c>
      <c r="B70" s="6"/>
      <c r="C70" s="6"/>
      <c r="D70" s="6"/>
      <c r="E70" s="6"/>
      <c r="F70" s="6"/>
      <c r="G70" s="9"/>
      <c r="H70" s="9"/>
      <c r="I70" s="6"/>
      <c r="J70" s="7"/>
      <c r="K70" s="6"/>
      <c r="L70" s="6"/>
      <c r="M70" s="6"/>
      <c r="N70" s="7"/>
      <c r="O70" s="6"/>
      <c r="P70" s="6"/>
      <c r="Q70" s="6"/>
      <c r="R70" s="7"/>
      <c r="S70" s="6"/>
      <c r="T70" s="6"/>
      <c r="U70" s="6"/>
      <c r="V70" s="7"/>
      <c r="W70" s="6"/>
      <c r="X70" s="7"/>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row>
    <row r="71" spans="1:69" ht="13.5">
      <c r="A71" t="s">
        <v>48</v>
      </c>
      <c r="B71" s="6"/>
      <c r="C71" s="6"/>
      <c r="D71" s="6"/>
      <c r="E71" s="6"/>
      <c r="F71" s="6"/>
      <c r="G71" s="9"/>
      <c r="H71" s="9"/>
      <c r="I71" s="6"/>
      <c r="J71" s="7"/>
      <c r="K71" s="6"/>
      <c r="L71" s="6"/>
      <c r="M71" s="6"/>
      <c r="N71" s="7"/>
      <c r="O71" s="6"/>
      <c r="P71" s="6"/>
      <c r="Q71" s="6"/>
      <c r="R71" s="7"/>
      <c r="S71" s="6"/>
      <c r="T71" s="6"/>
      <c r="U71" s="6"/>
      <c r="V71" s="7"/>
      <c r="W71" s="6"/>
      <c r="X71" s="7"/>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row>
    <row r="72" spans="1:69" ht="13.5">
      <c r="A72" t="s">
        <v>49</v>
      </c>
      <c r="B72" s="6"/>
      <c r="C72" s="6"/>
      <c r="D72" s="6"/>
      <c r="E72" s="6"/>
      <c r="F72" s="6"/>
      <c r="G72" s="9"/>
      <c r="H72" s="9"/>
      <c r="I72" s="6"/>
      <c r="J72" s="7"/>
      <c r="K72" s="6"/>
      <c r="L72" s="6"/>
      <c r="M72" s="6"/>
      <c r="N72" s="7"/>
      <c r="O72" s="6"/>
      <c r="P72" s="6"/>
      <c r="Q72" s="6"/>
      <c r="R72" s="7"/>
      <c r="S72" s="6"/>
      <c r="T72" s="6"/>
      <c r="U72" s="6"/>
      <c r="V72" s="7"/>
      <c r="W72" s="6"/>
      <c r="X72" s="7"/>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row>
    <row r="73" spans="1:69" ht="13.5">
      <c r="A73" t="s">
        <v>50</v>
      </c>
      <c r="B73" s="6"/>
      <c r="C73" s="6"/>
      <c r="D73" s="6"/>
      <c r="E73" s="6"/>
      <c r="F73" s="6"/>
      <c r="G73" s="9"/>
      <c r="H73" s="9"/>
      <c r="I73" s="6"/>
      <c r="J73" s="7"/>
      <c r="K73" s="6"/>
      <c r="L73" s="6"/>
      <c r="M73" s="6"/>
      <c r="N73" s="7"/>
      <c r="O73" s="6"/>
      <c r="P73" s="6"/>
      <c r="Q73" s="6"/>
      <c r="R73" s="7"/>
      <c r="S73" s="6"/>
      <c r="T73" s="6"/>
      <c r="U73" s="6"/>
      <c r="V73" s="7"/>
      <c r="W73" s="6"/>
      <c r="X73" s="7"/>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row>
    <row r="74" spans="1:69" ht="13.5">
      <c r="A74" t="s">
        <v>51</v>
      </c>
      <c r="B74" s="6"/>
      <c r="C74" s="6"/>
      <c r="D74" s="6"/>
      <c r="E74" s="6"/>
      <c r="F74" s="6"/>
      <c r="G74" s="9"/>
      <c r="H74" s="9"/>
      <c r="I74" s="6"/>
      <c r="J74" s="7"/>
      <c r="K74" s="6"/>
      <c r="L74" s="6"/>
      <c r="M74" s="6"/>
      <c r="N74" s="7"/>
      <c r="O74" s="6"/>
      <c r="P74" s="6"/>
      <c r="Q74" s="6"/>
      <c r="R74" s="7"/>
      <c r="S74" s="6"/>
      <c r="T74" s="6"/>
      <c r="U74" s="6"/>
      <c r="V74" s="7"/>
      <c r="W74" s="6"/>
      <c r="X74" s="7"/>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row>
    <row r="75" spans="1:69" ht="13.5">
      <c r="A75" t="s">
        <v>45</v>
      </c>
      <c r="B75" s="6"/>
      <c r="C75" s="6"/>
      <c r="D75" s="6"/>
      <c r="E75" s="6"/>
      <c r="F75" s="6"/>
      <c r="G75" s="9"/>
      <c r="H75" s="9"/>
      <c r="I75" s="6"/>
      <c r="J75" s="7"/>
      <c r="K75" s="6"/>
      <c r="L75" s="6"/>
      <c r="M75" s="6"/>
      <c r="N75" s="7"/>
      <c r="O75" s="6"/>
      <c r="P75" s="6"/>
      <c r="Q75" s="6"/>
      <c r="R75" s="7"/>
      <c r="S75" s="6"/>
      <c r="T75" s="6"/>
      <c r="U75" s="6"/>
      <c r="V75" s="7"/>
      <c r="W75" s="6"/>
      <c r="X75" s="7"/>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row>
    <row r="76" spans="1:70" ht="13.5">
      <c r="A76" t="s">
        <v>67</v>
      </c>
      <c r="B76" s="6">
        <f aca="true" t="shared" si="14" ref="B76:G76">SUM(B69:B75)</f>
        <v>0</v>
      </c>
      <c r="C76" s="6">
        <f t="shared" si="14"/>
        <v>0</v>
      </c>
      <c r="D76" s="6">
        <f t="shared" si="14"/>
        <v>0</v>
      </c>
      <c r="E76" s="6">
        <f t="shared" si="14"/>
        <v>0</v>
      </c>
      <c r="F76" s="6">
        <f t="shared" si="14"/>
        <v>0</v>
      </c>
      <c r="G76" s="6">
        <f t="shared" si="14"/>
        <v>0</v>
      </c>
      <c r="H76" s="9">
        <f>B76-(C76+D76+E76+F76+G76)</f>
        <v>0</v>
      </c>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row>
    <row r="78" ht="13.5">
      <c r="A78" t="s">
        <v>53</v>
      </c>
    </row>
    <row r="79" spans="2:14" ht="13.5">
      <c r="B79" s="8" t="s">
        <v>38</v>
      </c>
      <c r="C79" s="8" t="s">
        <v>39</v>
      </c>
      <c r="D79" s="8" t="s">
        <v>40</v>
      </c>
      <c r="E79" s="8" t="s">
        <v>41</v>
      </c>
      <c r="F79" s="8" t="s">
        <v>42</v>
      </c>
      <c r="G79" s="8" t="s">
        <v>59</v>
      </c>
      <c r="M79" s="8"/>
      <c r="N79" s="8"/>
    </row>
    <row r="80" spans="1:63" ht="13.5">
      <c r="A80" t="s">
        <v>46</v>
      </c>
      <c r="B80" s="10"/>
      <c r="C80" s="10" t="e">
        <f aca="true" t="shared" si="15" ref="C80:C87">D69/B69*100</f>
        <v>#DIV/0!</v>
      </c>
      <c r="D80" s="10"/>
      <c r="E80" s="10"/>
      <c r="F80" s="10"/>
      <c r="G80" s="7" t="e">
        <f aca="true" t="shared" si="16" ref="G80:G87">H69/B69*100</f>
        <v>#DIV/0!</v>
      </c>
      <c r="M80" s="6"/>
      <c r="N80" s="6"/>
      <c r="O80" s="6"/>
      <c r="P80" s="7"/>
      <c r="Q80" s="6"/>
      <c r="R80" s="7"/>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row>
    <row r="81" spans="1:63" ht="13.5">
      <c r="A81" t="s">
        <v>47</v>
      </c>
      <c r="B81" s="10" t="e">
        <f aca="true" t="shared" si="17" ref="B81:B87">C70/B70*100</f>
        <v>#DIV/0!</v>
      </c>
      <c r="C81" s="10" t="e">
        <f t="shared" si="15"/>
        <v>#DIV/0!</v>
      </c>
      <c r="D81" s="10"/>
      <c r="E81" s="10" t="e">
        <f aca="true" t="shared" si="18" ref="E81:E87">F70/B70*100</f>
        <v>#DIV/0!</v>
      </c>
      <c r="F81" s="10" t="e">
        <f aca="true" t="shared" si="19" ref="F81:F87">G70/B70*100</f>
        <v>#DIV/0!</v>
      </c>
      <c r="G81" s="7" t="e">
        <f t="shared" si="16"/>
        <v>#DIV/0!</v>
      </c>
      <c r="M81" s="6"/>
      <c r="N81" s="6"/>
      <c r="O81" s="6"/>
      <c r="P81" s="7"/>
      <c r="Q81" s="6"/>
      <c r="R81" s="7"/>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row>
    <row r="82" spans="1:63" ht="13.5">
      <c r="A82" t="s">
        <v>48</v>
      </c>
      <c r="B82" s="10" t="e">
        <f t="shared" si="17"/>
        <v>#DIV/0!</v>
      </c>
      <c r="C82" s="10" t="e">
        <f t="shared" si="15"/>
        <v>#DIV/0!</v>
      </c>
      <c r="D82" s="10" t="e">
        <f aca="true" t="shared" si="20" ref="D82:D87">E71/B71*100</f>
        <v>#DIV/0!</v>
      </c>
      <c r="E82" s="10" t="e">
        <f t="shared" si="18"/>
        <v>#DIV/0!</v>
      </c>
      <c r="F82" s="10" t="e">
        <f t="shared" si="19"/>
        <v>#DIV/0!</v>
      </c>
      <c r="G82" s="7" t="e">
        <f t="shared" si="16"/>
        <v>#DIV/0!</v>
      </c>
      <c r="M82" s="6"/>
      <c r="N82" s="6"/>
      <c r="O82" s="6"/>
      <c r="P82" s="7"/>
      <c r="Q82" s="6"/>
      <c r="R82" s="7"/>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row>
    <row r="83" spans="1:63" ht="13.5">
      <c r="A83" t="s">
        <v>49</v>
      </c>
      <c r="B83" s="10" t="e">
        <f t="shared" si="17"/>
        <v>#DIV/0!</v>
      </c>
      <c r="C83" s="10" t="e">
        <f t="shared" si="15"/>
        <v>#DIV/0!</v>
      </c>
      <c r="D83" s="10" t="e">
        <f t="shared" si="20"/>
        <v>#DIV/0!</v>
      </c>
      <c r="E83" s="10" t="e">
        <f t="shared" si="18"/>
        <v>#DIV/0!</v>
      </c>
      <c r="F83" s="10" t="e">
        <f t="shared" si="19"/>
        <v>#DIV/0!</v>
      </c>
      <c r="G83" s="7" t="e">
        <f t="shared" si="16"/>
        <v>#DIV/0!</v>
      </c>
      <c r="M83" s="6"/>
      <c r="N83" s="6"/>
      <c r="O83" s="6"/>
      <c r="P83" s="7"/>
      <c r="Q83" s="6"/>
      <c r="R83" s="7"/>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row>
    <row r="84" spans="1:63" ht="13.5">
      <c r="A84" t="s">
        <v>50</v>
      </c>
      <c r="B84" s="10" t="e">
        <f t="shared" si="17"/>
        <v>#DIV/0!</v>
      </c>
      <c r="C84" s="10" t="e">
        <f t="shared" si="15"/>
        <v>#DIV/0!</v>
      </c>
      <c r="D84" s="10" t="e">
        <f t="shared" si="20"/>
        <v>#DIV/0!</v>
      </c>
      <c r="E84" s="10" t="e">
        <f t="shared" si="18"/>
        <v>#DIV/0!</v>
      </c>
      <c r="F84" s="10" t="e">
        <f t="shared" si="19"/>
        <v>#DIV/0!</v>
      </c>
      <c r="G84" s="7" t="e">
        <f t="shared" si="16"/>
        <v>#DIV/0!</v>
      </c>
      <c r="M84" s="6"/>
      <c r="N84" s="6"/>
      <c r="O84" s="6"/>
      <c r="P84" s="7"/>
      <c r="Q84" s="6"/>
      <c r="R84" s="7"/>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row>
    <row r="85" spans="1:63" ht="13.5">
      <c r="A85" t="s">
        <v>51</v>
      </c>
      <c r="B85" s="10" t="e">
        <f t="shared" si="17"/>
        <v>#DIV/0!</v>
      </c>
      <c r="C85" s="10" t="e">
        <f t="shared" si="15"/>
        <v>#DIV/0!</v>
      </c>
      <c r="D85" s="10" t="e">
        <f t="shared" si="20"/>
        <v>#DIV/0!</v>
      </c>
      <c r="E85" s="10" t="e">
        <f t="shared" si="18"/>
        <v>#DIV/0!</v>
      </c>
      <c r="F85" s="10" t="e">
        <f t="shared" si="19"/>
        <v>#DIV/0!</v>
      </c>
      <c r="G85" s="7" t="e">
        <f t="shared" si="16"/>
        <v>#DIV/0!</v>
      </c>
      <c r="M85" s="6"/>
      <c r="N85" s="6"/>
      <c r="O85" s="6"/>
      <c r="P85" s="7"/>
      <c r="Q85" s="6"/>
      <c r="R85" s="7"/>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row>
    <row r="86" spans="1:63" ht="13.5">
      <c r="A86" t="s">
        <v>45</v>
      </c>
      <c r="B86" s="10" t="e">
        <f t="shared" si="17"/>
        <v>#DIV/0!</v>
      </c>
      <c r="C86" s="10" t="e">
        <f t="shared" si="15"/>
        <v>#DIV/0!</v>
      </c>
      <c r="D86" s="10" t="e">
        <f t="shared" si="20"/>
        <v>#DIV/0!</v>
      </c>
      <c r="E86" s="10" t="e">
        <f t="shared" si="18"/>
        <v>#DIV/0!</v>
      </c>
      <c r="F86" s="10" t="e">
        <f t="shared" si="19"/>
        <v>#DIV/0!</v>
      </c>
      <c r="G86" s="7" t="e">
        <f t="shared" si="16"/>
        <v>#DIV/0!</v>
      </c>
      <c r="M86" s="6"/>
      <c r="N86" s="6"/>
      <c r="O86" s="6"/>
      <c r="P86" s="7"/>
      <c r="Q86" s="6"/>
      <c r="R86" s="7"/>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row>
    <row r="87" spans="1:63" ht="13.5">
      <c r="A87" t="s">
        <v>67</v>
      </c>
      <c r="B87" s="10" t="e">
        <f t="shared" si="17"/>
        <v>#DIV/0!</v>
      </c>
      <c r="C87" s="10" t="e">
        <f t="shared" si="15"/>
        <v>#DIV/0!</v>
      </c>
      <c r="D87" s="10" t="e">
        <f t="shared" si="20"/>
        <v>#DIV/0!</v>
      </c>
      <c r="E87" s="10" t="e">
        <f t="shared" si="18"/>
        <v>#DIV/0!</v>
      </c>
      <c r="F87" s="10" t="e">
        <f t="shared" si="19"/>
        <v>#DIV/0!</v>
      </c>
      <c r="G87" s="7" t="e">
        <f t="shared" si="16"/>
        <v>#DIV/0!</v>
      </c>
      <c r="M87" s="6"/>
      <c r="N87" s="6"/>
      <c r="O87" s="6"/>
      <c r="P87" s="7"/>
      <c r="Q87" s="6"/>
      <c r="R87" s="7"/>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row>
    <row r="88" spans="8:63" ht="13.5">
      <c r="H88" s="7"/>
      <c r="I88" s="6"/>
      <c r="J88" s="6"/>
      <c r="K88" s="6"/>
      <c r="L88" s="7"/>
      <c r="M88" s="6"/>
      <c r="N88" s="6"/>
      <c r="O88" s="6"/>
      <c r="P88" s="7"/>
      <c r="Q88" s="6"/>
      <c r="R88" s="7"/>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row>
    <row r="89" ht="13.5">
      <c r="A89" t="s">
        <v>54</v>
      </c>
    </row>
    <row r="90" spans="2:15" ht="13.5">
      <c r="B90" s="8" t="s">
        <v>66</v>
      </c>
      <c r="C90" s="8" t="s">
        <v>38</v>
      </c>
      <c r="D90" s="8" t="s">
        <v>39</v>
      </c>
      <c r="E90" s="8" t="s">
        <v>40</v>
      </c>
      <c r="F90" s="8" t="s">
        <v>41</v>
      </c>
      <c r="G90" s="8" t="s">
        <v>42</v>
      </c>
      <c r="H90" s="8" t="s">
        <v>43</v>
      </c>
      <c r="I90" s="8" t="s">
        <v>44</v>
      </c>
      <c r="J90" s="8" t="s">
        <v>59</v>
      </c>
      <c r="K90" s="8"/>
      <c r="L90" s="8"/>
      <c r="M90" s="8"/>
      <c r="N90" s="8"/>
      <c r="O90" s="8"/>
    </row>
    <row r="91" spans="1:64" ht="13.5">
      <c r="A91" t="s">
        <v>46</v>
      </c>
      <c r="B91" s="11"/>
      <c r="C91" s="11"/>
      <c r="D91" s="11"/>
      <c r="E91" s="11"/>
      <c r="F91" s="11"/>
      <c r="G91" s="11"/>
      <c r="H91" s="11"/>
      <c r="I91" s="11"/>
      <c r="J91" s="11"/>
      <c r="K91" s="6"/>
      <c r="L91" s="6"/>
      <c r="M91" s="7"/>
      <c r="N91" s="6"/>
      <c r="O91" s="6"/>
      <c r="P91" s="6"/>
      <c r="Q91" s="7"/>
      <c r="R91" s="6"/>
      <c r="S91" s="7"/>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row>
    <row r="92" spans="1:64" ht="13.5">
      <c r="A92" t="s">
        <v>47</v>
      </c>
      <c r="B92" s="11"/>
      <c r="C92" s="11"/>
      <c r="D92" s="11"/>
      <c r="E92" s="11"/>
      <c r="F92" s="11"/>
      <c r="G92" s="11"/>
      <c r="H92" s="11"/>
      <c r="I92" s="11"/>
      <c r="J92" s="11"/>
      <c r="K92" s="6"/>
      <c r="L92" s="6"/>
      <c r="M92" s="7"/>
      <c r="N92" s="6"/>
      <c r="O92" s="6"/>
      <c r="P92" s="6"/>
      <c r="Q92" s="7"/>
      <c r="R92" s="6"/>
      <c r="S92" s="7"/>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row>
    <row r="93" spans="1:64" ht="13.5">
      <c r="A93" t="s">
        <v>48</v>
      </c>
      <c r="B93" s="11"/>
      <c r="C93" s="11"/>
      <c r="D93" s="11"/>
      <c r="E93" s="11"/>
      <c r="F93" s="11"/>
      <c r="G93" s="11"/>
      <c r="H93" s="11"/>
      <c r="I93" s="11"/>
      <c r="J93" s="11"/>
      <c r="K93" s="6"/>
      <c r="L93" s="6"/>
      <c r="M93" s="7"/>
      <c r="N93" s="6"/>
      <c r="O93" s="6"/>
      <c r="P93" s="6"/>
      <c r="Q93" s="7"/>
      <c r="R93" s="6"/>
      <c r="S93" s="7"/>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row>
    <row r="94" spans="1:64" ht="13.5">
      <c r="A94" t="s">
        <v>49</v>
      </c>
      <c r="B94" s="11"/>
      <c r="C94" s="11"/>
      <c r="D94" s="11"/>
      <c r="E94" s="11"/>
      <c r="F94" s="11"/>
      <c r="G94" s="11"/>
      <c r="H94" s="11"/>
      <c r="I94" s="11"/>
      <c r="J94" s="11"/>
      <c r="K94" s="6"/>
      <c r="L94" s="6"/>
      <c r="M94" s="7"/>
      <c r="N94" s="6"/>
      <c r="O94" s="6"/>
      <c r="P94" s="6"/>
      <c r="Q94" s="7"/>
      <c r="R94" s="6"/>
      <c r="S94" s="7"/>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row>
    <row r="95" spans="1:64" ht="13.5">
      <c r="A95" t="s">
        <v>50</v>
      </c>
      <c r="B95" s="11"/>
      <c r="C95" s="11"/>
      <c r="D95" s="11"/>
      <c r="E95" s="11"/>
      <c r="F95" s="11"/>
      <c r="G95" s="11"/>
      <c r="H95" s="11"/>
      <c r="I95" s="11"/>
      <c r="J95" s="11"/>
      <c r="K95" s="6"/>
      <c r="L95" s="6"/>
      <c r="M95" s="7"/>
      <c r="N95" s="6"/>
      <c r="O95" s="6"/>
      <c r="P95" s="6"/>
      <c r="Q95" s="7"/>
      <c r="R95" s="6"/>
      <c r="S95" s="7"/>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row>
    <row r="96" spans="1:64" ht="13.5">
      <c r="A96" t="s">
        <v>51</v>
      </c>
      <c r="B96" s="11"/>
      <c r="C96" s="11"/>
      <c r="D96" s="11"/>
      <c r="E96" s="11"/>
      <c r="F96" s="11"/>
      <c r="G96" s="11"/>
      <c r="H96" s="11"/>
      <c r="I96" s="11"/>
      <c r="J96" s="11"/>
      <c r="K96" s="6"/>
      <c r="L96" s="6"/>
      <c r="M96" s="7"/>
      <c r="N96" s="6"/>
      <c r="O96" s="6"/>
      <c r="P96" s="6"/>
      <c r="Q96" s="7"/>
      <c r="R96" s="6"/>
      <c r="S96" s="7"/>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row>
    <row r="97" spans="1:64" ht="13.5">
      <c r="A97" t="s">
        <v>45</v>
      </c>
      <c r="B97" s="11"/>
      <c r="C97" s="11"/>
      <c r="D97" s="11"/>
      <c r="E97" s="11"/>
      <c r="F97" s="11"/>
      <c r="G97" s="11"/>
      <c r="H97" s="11"/>
      <c r="I97" s="11"/>
      <c r="J97" s="11"/>
      <c r="K97" s="6"/>
      <c r="L97" s="6"/>
      <c r="M97" s="7"/>
      <c r="N97" s="6"/>
      <c r="O97" s="6"/>
      <c r="P97" s="6"/>
      <c r="Q97" s="7"/>
      <c r="R97" s="6"/>
      <c r="S97" s="7"/>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row>
    <row r="98" spans="1:10" ht="13.5">
      <c r="A98" t="s">
        <v>67</v>
      </c>
      <c r="B98" s="12">
        <f>SUM(B91:B97)</f>
        <v>0</v>
      </c>
      <c r="C98" s="12">
        <f>SUM(C91:C97)</f>
        <v>0</v>
      </c>
      <c r="D98" s="12">
        <f>SUM(D91:D97)</f>
        <v>0</v>
      </c>
      <c r="E98" s="12">
        <f aca="true" t="shared" si="21" ref="E98:J98">SUM(E91:E97)</f>
        <v>0</v>
      </c>
      <c r="F98" s="12">
        <f t="shared" si="21"/>
        <v>0</v>
      </c>
      <c r="G98" s="12">
        <f t="shared" si="21"/>
        <v>0</v>
      </c>
      <c r="H98" s="12">
        <f t="shared" si="21"/>
        <v>0</v>
      </c>
      <c r="I98" s="12">
        <f t="shared" si="21"/>
        <v>0</v>
      </c>
      <c r="J98" s="12">
        <f t="shared" si="21"/>
        <v>0</v>
      </c>
    </row>
    <row r="100" ht="13.5">
      <c r="A100" t="s">
        <v>55</v>
      </c>
    </row>
    <row r="101" spans="2:14" ht="13.5">
      <c r="B101" s="8" t="s">
        <v>38</v>
      </c>
      <c r="C101" s="8" t="s">
        <v>39</v>
      </c>
      <c r="D101" s="8" t="s">
        <v>40</v>
      </c>
      <c r="E101" s="8" t="s">
        <v>41</v>
      </c>
      <c r="F101" s="8" t="s">
        <v>42</v>
      </c>
      <c r="G101" s="8" t="s">
        <v>43</v>
      </c>
      <c r="H101" s="8" t="s">
        <v>44</v>
      </c>
      <c r="I101" s="8" t="s">
        <v>59</v>
      </c>
      <c r="J101" s="8"/>
      <c r="K101" s="8"/>
      <c r="L101" s="8"/>
      <c r="M101" s="8"/>
      <c r="N101" s="8"/>
    </row>
    <row r="102" spans="1:63" ht="13.5">
      <c r="A102" t="s">
        <v>46</v>
      </c>
      <c r="B102" s="10"/>
      <c r="C102" s="10"/>
      <c r="D102" s="10"/>
      <c r="E102" s="10" t="e">
        <f>F91/B91*100</f>
        <v>#DIV/0!</v>
      </c>
      <c r="F102" s="10"/>
      <c r="G102" s="10"/>
      <c r="H102" s="10"/>
      <c r="I102" s="10" t="e">
        <f>J91/B91*100</f>
        <v>#DIV/0!</v>
      </c>
      <c r="J102" s="6"/>
      <c r="K102" s="6"/>
      <c r="L102" s="7"/>
      <c r="M102" s="6"/>
      <c r="N102" s="6"/>
      <c r="O102" s="6"/>
      <c r="P102" s="7"/>
      <c r="Q102" s="6"/>
      <c r="R102" s="7"/>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row>
    <row r="103" spans="1:63" ht="13.5">
      <c r="A103" t="s">
        <v>47</v>
      </c>
      <c r="B103" s="10"/>
      <c r="C103" s="10" t="e">
        <f aca="true" t="shared" si="22" ref="C103:C108">D92/B92*100</f>
        <v>#DIV/0!</v>
      </c>
      <c r="D103" s="10" t="e">
        <f aca="true" t="shared" si="23" ref="D103:D108">E92/B92*100</f>
        <v>#DIV/0!</v>
      </c>
      <c r="E103" s="10"/>
      <c r="F103" s="10" t="e">
        <f aca="true" t="shared" si="24" ref="F103:F108">G92/B92*100</f>
        <v>#DIV/0!</v>
      </c>
      <c r="G103" s="10" t="e">
        <f aca="true" t="shared" si="25" ref="G103:G108">G92/B92*100</f>
        <v>#DIV/0!</v>
      </c>
      <c r="H103" s="10" t="e">
        <f aca="true" t="shared" si="26" ref="H103:H108">I92/B92*100</f>
        <v>#DIV/0!</v>
      </c>
      <c r="I103" s="10" t="e">
        <f aca="true" t="shared" si="27" ref="I103:I109">J92/B92*100</f>
        <v>#DIV/0!</v>
      </c>
      <c r="J103" s="6"/>
      <c r="K103" s="6"/>
      <c r="L103" s="7"/>
      <c r="M103" s="6"/>
      <c r="N103" s="6"/>
      <c r="O103" s="6"/>
      <c r="P103" s="7"/>
      <c r="Q103" s="6"/>
      <c r="R103" s="7"/>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row>
    <row r="104" spans="1:63" ht="13.5">
      <c r="A104" t="s">
        <v>48</v>
      </c>
      <c r="B104" s="10"/>
      <c r="C104" s="10" t="e">
        <f t="shared" si="22"/>
        <v>#DIV/0!</v>
      </c>
      <c r="D104" s="10" t="e">
        <f t="shared" si="23"/>
        <v>#DIV/0!</v>
      </c>
      <c r="E104" s="10" t="e">
        <f aca="true" t="shared" si="28" ref="E104:E109">F93/B93*100</f>
        <v>#DIV/0!</v>
      </c>
      <c r="F104" s="10" t="e">
        <f t="shared" si="24"/>
        <v>#DIV/0!</v>
      </c>
      <c r="G104" s="10" t="e">
        <f t="shared" si="25"/>
        <v>#DIV/0!</v>
      </c>
      <c r="H104" s="10" t="e">
        <f t="shared" si="26"/>
        <v>#DIV/0!</v>
      </c>
      <c r="I104" s="10" t="e">
        <f t="shared" si="27"/>
        <v>#DIV/0!</v>
      </c>
      <c r="J104" s="6"/>
      <c r="K104" s="6"/>
      <c r="L104" s="7"/>
      <c r="M104" s="6"/>
      <c r="N104" s="6"/>
      <c r="O104" s="6"/>
      <c r="P104" s="7"/>
      <c r="Q104" s="6"/>
      <c r="R104" s="7"/>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row>
    <row r="105" spans="1:63" ht="13.5">
      <c r="A105" t="s">
        <v>49</v>
      </c>
      <c r="B105" s="10" t="e">
        <f>C94/B94*100</f>
        <v>#DIV/0!</v>
      </c>
      <c r="C105" s="10" t="e">
        <f t="shared" si="22"/>
        <v>#DIV/0!</v>
      </c>
      <c r="D105" s="10" t="e">
        <f t="shared" si="23"/>
        <v>#DIV/0!</v>
      </c>
      <c r="E105" s="10" t="e">
        <f t="shared" si="28"/>
        <v>#DIV/0!</v>
      </c>
      <c r="F105" s="10" t="e">
        <f t="shared" si="24"/>
        <v>#DIV/0!</v>
      </c>
      <c r="G105" s="10" t="e">
        <f t="shared" si="25"/>
        <v>#DIV/0!</v>
      </c>
      <c r="H105" s="10" t="e">
        <f t="shared" si="26"/>
        <v>#DIV/0!</v>
      </c>
      <c r="I105" s="10" t="e">
        <f t="shared" si="27"/>
        <v>#DIV/0!</v>
      </c>
      <c r="J105" s="6"/>
      <c r="K105" s="6"/>
      <c r="L105" s="7"/>
      <c r="M105" s="6"/>
      <c r="N105" s="6"/>
      <c r="O105" s="6"/>
      <c r="P105" s="7"/>
      <c r="Q105" s="6"/>
      <c r="R105" s="7"/>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row>
    <row r="106" spans="1:63" ht="13.5">
      <c r="A106" t="s">
        <v>50</v>
      </c>
      <c r="B106" s="10" t="e">
        <f>C95/B95*100</f>
        <v>#DIV/0!</v>
      </c>
      <c r="C106" s="10" t="e">
        <f t="shared" si="22"/>
        <v>#DIV/0!</v>
      </c>
      <c r="D106" s="10" t="e">
        <f t="shared" si="23"/>
        <v>#DIV/0!</v>
      </c>
      <c r="E106" s="10" t="e">
        <f t="shared" si="28"/>
        <v>#DIV/0!</v>
      </c>
      <c r="F106" s="10" t="e">
        <f t="shared" si="24"/>
        <v>#DIV/0!</v>
      </c>
      <c r="G106" s="10" t="e">
        <f t="shared" si="25"/>
        <v>#DIV/0!</v>
      </c>
      <c r="H106" s="10" t="e">
        <f t="shared" si="26"/>
        <v>#DIV/0!</v>
      </c>
      <c r="I106" s="10" t="e">
        <f t="shared" si="27"/>
        <v>#DIV/0!</v>
      </c>
      <c r="J106" s="6"/>
      <c r="K106" s="6"/>
      <c r="L106" s="7"/>
      <c r="M106" s="6"/>
      <c r="N106" s="6"/>
      <c r="O106" s="6"/>
      <c r="P106" s="7"/>
      <c r="Q106" s="6"/>
      <c r="R106" s="7"/>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row>
    <row r="107" spans="1:63" ht="13.5">
      <c r="A107" t="s">
        <v>51</v>
      </c>
      <c r="B107" s="10" t="e">
        <f>C96/B96*100</f>
        <v>#DIV/0!</v>
      </c>
      <c r="C107" s="10" t="e">
        <f t="shared" si="22"/>
        <v>#DIV/0!</v>
      </c>
      <c r="D107" s="10" t="e">
        <f t="shared" si="23"/>
        <v>#DIV/0!</v>
      </c>
      <c r="E107" s="10" t="e">
        <f t="shared" si="28"/>
        <v>#DIV/0!</v>
      </c>
      <c r="F107" s="10" t="e">
        <f t="shared" si="24"/>
        <v>#DIV/0!</v>
      </c>
      <c r="G107" s="10" t="e">
        <f t="shared" si="25"/>
        <v>#DIV/0!</v>
      </c>
      <c r="H107" s="10" t="e">
        <f t="shared" si="26"/>
        <v>#DIV/0!</v>
      </c>
      <c r="I107" s="10" t="e">
        <f t="shared" si="27"/>
        <v>#DIV/0!</v>
      </c>
      <c r="J107" s="6"/>
      <c r="K107" s="6"/>
      <c r="L107" s="7"/>
      <c r="M107" s="6"/>
      <c r="N107" s="6"/>
      <c r="O107" s="6"/>
      <c r="P107" s="7"/>
      <c r="Q107" s="6"/>
      <c r="R107" s="7"/>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row>
    <row r="108" spans="1:63" ht="13.5">
      <c r="A108" t="s">
        <v>45</v>
      </c>
      <c r="B108" s="10" t="e">
        <f>C97/B97*100</f>
        <v>#DIV/0!</v>
      </c>
      <c r="C108" s="10" t="e">
        <f t="shared" si="22"/>
        <v>#DIV/0!</v>
      </c>
      <c r="D108" s="10" t="e">
        <f t="shared" si="23"/>
        <v>#DIV/0!</v>
      </c>
      <c r="E108" s="10" t="e">
        <f t="shared" si="28"/>
        <v>#DIV/0!</v>
      </c>
      <c r="F108" s="10" t="e">
        <f t="shared" si="24"/>
        <v>#DIV/0!</v>
      </c>
      <c r="G108" s="10" t="e">
        <f t="shared" si="25"/>
        <v>#DIV/0!</v>
      </c>
      <c r="H108" s="10" t="e">
        <f t="shared" si="26"/>
        <v>#DIV/0!</v>
      </c>
      <c r="I108" s="10" t="e">
        <f t="shared" si="27"/>
        <v>#DIV/0!</v>
      </c>
      <c r="J108" s="6"/>
      <c r="K108" s="6"/>
      <c r="L108" s="7"/>
      <c r="M108" s="6"/>
      <c r="N108" s="6"/>
      <c r="O108" s="6"/>
      <c r="P108" s="7"/>
      <c r="Q108" s="6"/>
      <c r="R108" s="7"/>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row>
    <row r="109" spans="1:9" ht="13.5">
      <c r="A109" t="s">
        <v>67</v>
      </c>
      <c r="B109" s="10" t="e">
        <f>C98/B98*100</f>
        <v>#DIV/0!</v>
      </c>
      <c r="C109" s="10" t="e">
        <f>D98/B98*100</f>
        <v>#DIV/0!</v>
      </c>
      <c r="D109" s="10" t="e">
        <f>E98/B98*100</f>
        <v>#DIV/0!</v>
      </c>
      <c r="E109" s="10" t="e">
        <f t="shared" si="28"/>
        <v>#DIV/0!</v>
      </c>
      <c r="F109" s="10" t="e">
        <f>G98/B98*100</f>
        <v>#DIV/0!</v>
      </c>
      <c r="G109" s="10" t="e">
        <f>G98/B98*100</f>
        <v>#DIV/0!</v>
      </c>
      <c r="H109" s="10" t="e">
        <f>I98/B98*100</f>
        <v>#DIV/0!</v>
      </c>
      <c r="I109" s="10" t="e">
        <f t="shared" si="27"/>
        <v>#DIV/0!</v>
      </c>
    </row>
    <row r="111" spans="1:7" ht="17.25">
      <c r="A111" s="28" t="s">
        <v>132</v>
      </c>
      <c r="B111" s="29"/>
      <c r="C111" s="29"/>
      <c r="D111" s="29"/>
      <c r="E111" s="29"/>
      <c r="F111" s="29"/>
      <c r="G111" s="29"/>
    </row>
    <row r="112" spans="1:8" ht="13.5">
      <c r="A112" t="s">
        <v>62</v>
      </c>
      <c r="H112" t="s">
        <v>60</v>
      </c>
    </row>
    <row r="113" spans="2:15" ht="13.5">
      <c r="B113" s="8" t="s">
        <v>19</v>
      </c>
      <c r="C113" s="8" t="s">
        <v>56</v>
      </c>
      <c r="D113" s="8" t="s">
        <v>57</v>
      </c>
      <c r="E113" s="8" t="s">
        <v>58</v>
      </c>
      <c r="F113" s="8" t="s">
        <v>59</v>
      </c>
      <c r="G113" s="8"/>
      <c r="I113" s="8" t="s">
        <v>19</v>
      </c>
      <c r="J113" s="8" t="s">
        <v>56</v>
      </c>
      <c r="K113" s="8" t="s">
        <v>57</v>
      </c>
      <c r="L113" s="8" t="s">
        <v>58</v>
      </c>
      <c r="M113" s="8" t="s">
        <v>59</v>
      </c>
      <c r="N113" s="8"/>
      <c r="O113" s="8"/>
    </row>
    <row r="114" spans="1:64" ht="13.5">
      <c r="A114" t="s">
        <v>2</v>
      </c>
      <c r="B114" s="6">
        <f aca="true" t="shared" si="29" ref="B114:B123">SUM(C114:F114)</f>
        <v>5315</v>
      </c>
      <c r="C114" s="6">
        <v>1857</v>
      </c>
      <c r="D114" s="6"/>
      <c r="E114" s="6">
        <v>2295</v>
      </c>
      <c r="F114" s="6">
        <v>1163</v>
      </c>
      <c r="G114" s="6"/>
      <c r="H114" t="s">
        <v>2</v>
      </c>
      <c r="I114" s="6"/>
      <c r="J114" s="6"/>
      <c r="K114" s="6"/>
      <c r="L114" s="6"/>
      <c r="M114" s="6"/>
      <c r="N114" s="6"/>
      <c r="O114" s="6"/>
      <c r="P114" s="6"/>
      <c r="Q114" s="7"/>
      <c r="R114" s="6"/>
      <c r="S114" s="7"/>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row>
    <row r="115" spans="1:64" ht="13.5">
      <c r="A115" t="s">
        <v>3</v>
      </c>
      <c r="B115" s="6">
        <f t="shared" si="29"/>
        <v>3772</v>
      </c>
      <c r="C115" s="6">
        <v>923</v>
      </c>
      <c r="D115" s="6"/>
      <c r="E115" s="6">
        <v>2071</v>
      </c>
      <c r="F115" s="6">
        <v>778</v>
      </c>
      <c r="G115" s="6"/>
      <c r="H115" t="s">
        <v>3</v>
      </c>
      <c r="I115" s="6"/>
      <c r="J115" s="6"/>
      <c r="K115" s="6"/>
      <c r="L115" s="6"/>
      <c r="M115" s="6"/>
      <c r="N115" s="6"/>
      <c r="O115" s="6"/>
      <c r="P115" s="6"/>
      <c r="Q115" s="7"/>
      <c r="R115" s="6"/>
      <c r="S115" s="7"/>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row>
    <row r="116" spans="1:64" ht="13.5">
      <c r="A116" t="s">
        <v>11</v>
      </c>
      <c r="B116" s="6">
        <f t="shared" si="29"/>
        <v>3706</v>
      </c>
      <c r="C116" s="6">
        <v>759</v>
      </c>
      <c r="D116" s="6">
        <v>310</v>
      </c>
      <c r="E116" s="6">
        <v>2516</v>
      </c>
      <c r="F116" s="6">
        <v>121</v>
      </c>
      <c r="G116" s="6"/>
      <c r="H116" t="s">
        <v>11</v>
      </c>
      <c r="I116" s="6"/>
      <c r="J116" s="6"/>
      <c r="K116" s="6"/>
      <c r="L116" s="6"/>
      <c r="M116" s="6"/>
      <c r="N116" s="6"/>
      <c r="O116" s="6"/>
      <c r="P116" s="6"/>
      <c r="Q116" s="7"/>
      <c r="R116" s="6"/>
      <c r="S116" s="7"/>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row>
    <row r="117" spans="1:64" ht="13.5">
      <c r="A117" t="s">
        <v>12</v>
      </c>
      <c r="B117" s="6">
        <f t="shared" si="29"/>
        <v>3873</v>
      </c>
      <c r="C117" s="6">
        <v>763</v>
      </c>
      <c r="D117" s="6">
        <v>352</v>
      </c>
      <c r="E117" s="6">
        <v>2656</v>
      </c>
      <c r="F117" s="6">
        <v>102</v>
      </c>
      <c r="G117" s="6"/>
      <c r="H117" t="s">
        <v>12</v>
      </c>
      <c r="I117" s="6"/>
      <c r="J117" s="6"/>
      <c r="K117" s="6"/>
      <c r="L117" s="6"/>
      <c r="M117" s="6"/>
      <c r="N117" s="6"/>
      <c r="O117" s="6"/>
      <c r="P117" s="6"/>
      <c r="Q117" s="7"/>
      <c r="R117" s="6"/>
      <c r="S117" s="7"/>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row>
    <row r="118" spans="1:64" ht="13.5">
      <c r="A118" t="s">
        <v>5</v>
      </c>
      <c r="B118" s="6">
        <f t="shared" si="29"/>
        <v>3487</v>
      </c>
      <c r="C118" s="6">
        <v>731</v>
      </c>
      <c r="D118" s="6">
        <v>305</v>
      </c>
      <c r="E118" s="6">
        <v>2383</v>
      </c>
      <c r="F118" s="6">
        <v>68</v>
      </c>
      <c r="G118" s="6"/>
      <c r="H118" t="s">
        <v>5</v>
      </c>
      <c r="I118" s="6"/>
      <c r="J118" s="6"/>
      <c r="K118" s="6"/>
      <c r="L118" s="6"/>
      <c r="M118" s="6"/>
      <c r="N118" s="6"/>
      <c r="O118" s="6"/>
      <c r="P118" s="6"/>
      <c r="Q118" s="7"/>
      <c r="R118" s="6"/>
      <c r="S118" s="7"/>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row>
    <row r="119" spans="1:8" ht="13.5">
      <c r="A119" t="s">
        <v>13</v>
      </c>
      <c r="B119" s="6">
        <f t="shared" si="29"/>
        <v>3624</v>
      </c>
      <c r="C119">
        <v>722</v>
      </c>
      <c r="D119">
        <v>379</v>
      </c>
      <c r="E119">
        <v>2441</v>
      </c>
      <c r="F119">
        <v>82</v>
      </c>
      <c r="H119" t="s">
        <v>13</v>
      </c>
    </row>
    <row r="120" spans="1:8" ht="13.5">
      <c r="A120" t="s">
        <v>14</v>
      </c>
      <c r="B120" s="6">
        <f t="shared" si="29"/>
        <v>3630</v>
      </c>
      <c r="C120">
        <v>791</v>
      </c>
      <c r="D120">
        <v>384</v>
      </c>
      <c r="E120">
        <v>2372</v>
      </c>
      <c r="F120">
        <v>83</v>
      </c>
      <c r="H120" t="s">
        <v>14</v>
      </c>
    </row>
    <row r="121" spans="1:6" ht="13.5">
      <c r="A121" t="s">
        <v>134</v>
      </c>
      <c r="B121" s="6">
        <f t="shared" si="29"/>
        <v>3595</v>
      </c>
      <c r="C121">
        <v>740</v>
      </c>
      <c r="D121">
        <v>303</v>
      </c>
      <c r="E121">
        <v>2482</v>
      </c>
      <c r="F121">
        <v>70</v>
      </c>
    </row>
    <row r="122" spans="1:6" ht="13.5">
      <c r="A122" t="s">
        <v>136</v>
      </c>
      <c r="B122" s="6">
        <f t="shared" si="29"/>
        <v>3513</v>
      </c>
      <c r="C122">
        <v>748</v>
      </c>
      <c r="D122">
        <v>341</v>
      </c>
      <c r="E122">
        <v>2371</v>
      </c>
      <c r="F122">
        <v>53</v>
      </c>
    </row>
    <row r="123" spans="1:6" ht="13.5">
      <c r="A123" t="s">
        <v>190</v>
      </c>
      <c r="B123" s="6">
        <f t="shared" si="29"/>
        <v>3504</v>
      </c>
      <c r="C123">
        <v>784</v>
      </c>
      <c r="D123">
        <v>309</v>
      </c>
      <c r="E123">
        <v>2372</v>
      </c>
      <c r="F123">
        <v>39</v>
      </c>
    </row>
    <row r="125" spans="1:8" ht="13.5">
      <c r="A125" t="s">
        <v>63</v>
      </c>
      <c r="H125" t="s">
        <v>61</v>
      </c>
    </row>
    <row r="126" spans="2:12" ht="13.5">
      <c r="B126" s="8" t="s">
        <v>56</v>
      </c>
      <c r="C126" s="8" t="s">
        <v>57</v>
      </c>
      <c r="D126" s="8" t="s">
        <v>58</v>
      </c>
      <c r="E126" s="8" t="s">
        <v>59</v>
      </c>
      <c r="F126" s="8"/>
      <c r="H126" s="8" t="s">
        <v>56</v>
      </c>
      <c r="I126" s="8" t="s">
        <v>57</v>
      </c>
      <c r="J126" s="8" t="s">
        <v>58</v>
      </c>
      <c r="K126" s="8" t="s">
        <v>59</v>
      </c>
      <c r="L126" s="8"/>
    </row>
    <row r="127" spans="1:61" ht="13.5">
      <c r="A127" t="s">
        <v>2</v>
      </c>
      <c r="B127" s="7">
        <f>C114/B114*100</f>
        <v>34.93885230479774</v>
      </c>
      <c r="C127" s="7"/>
      <c r="D127" s="7">
        <f>E114/B114*100</f>
        <v>43.1796801505174</v>
      </c>
      <c r="E127" s="7">
        <f>F114/B114*100</f>
        <v>21.881467544684856</v>
      </c>
      <c r="F127" s="6"/>
      <c r="G127" t="s">
        <v>2</v>
      </c>
      <c r="H127" s="7" t="e">
        <f>J114/I114*100</f>
        <v>#DIV/0!</v>
      </c>
      <c r="I127" s="7" t="e">
        <f>K114/I114*100</f>
        <v>#DIV/0!</v>
      </c>
      <c r="J127" s="7" t="e">
        <f>L114/I114*100</f>
        <v>#DIV/0!</v>
      </c>
      <c r="K127" s="7" t="e">
        <f>M114/I114*100</f>
        <v>#DIV/0!</v>
      </c>
      <c r="L127" s="6"/>
      <c r="M127" s="6"/>
      <c r="N127" s="7"/>
      <c r="O127" s="6"/>
      <c r="P127" s="7"/>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row>
    <row r="128" spans="1:61" ht="13.5">
      <c r="A128" t="s">
        <v>3</v>
      </c>
      <c r="B128" s="7">
        <f aca="true" t="shared" si="30" ref="B128:B133">C115/B115*100</f>
        <v>24.469777306468718</v>
      </c>
      <c r="C128" s="7"/>
      <c r="D128" s="7">
        <f aca="true" t="shared" si="31" ref="D128:D133">E115/B115*100</f>
        <v>54.90455991516436</v>
      </c>
      <c r="E128" s="7">
        <f aca="true" t="shared" si="32" ref="E128:E133">F115/B115*100</f>
        <v>20.625662778366912</v>
      </c>
      <c r="F128" s="6"/>
      <c r="G128" t="s">
        <v>3</v>
      </c>
      <c r="H128" s="7" t="e">
        <f aca="true" t="shared" si="33" ref="H128:H133">J115/I115*100</f>
        <v>#DIV/0!</v>
      </c>
      <c r="I128" s="7" t="e">
        <f aca="true" t="shared" si="34" ref="I128:I133">K115/I115*100</f>
        <v>#DIV/0!</v>
      </c>
      <c r="J128" s="7" t="e">
        <f aca="true" t="shared" si="35" ref="J128:J133">L115/I115*100</f>
        <v>#DIV/0!</v>
      </c>
      <c r="K128" s="7" t="e">
        <f aca="true" t="shared" si="36" ref="K128:K133">M115/I115*100</f>
        <v>#DIV/0!</v>
      </c>
      <c r="L128" s="6"/>
      <c r="M128" s="6"/>
      <c r="N128" s="7"/>
      <c r="O128" s="6"/>
      <c r="P128" s="7"/>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row>
    <row r="129" spans="1:61" ht="13.5">
      <c r="A129" t="s">
        <v>11</v>
      </c>
      <c r="B129" s="7">
        <f t="shared" si="30"/>
        <v>20.48030221262817</v>
      </c>
      <c r="C129" s="7">
        <f aca="true" t="shared" si="37" ref="C129:C135">D116/B116*100</f>
        <v>8.364813815434431</v>
      </c>
      <c r="D129" s="7">
        <f t="shared" si="31"/>
        <v>67.88990825688074</v>
      </c>
      <c r="E129" s="7">
        <f t="shared" si="32"/>
        <v>3.264975715056665</v>
      </c>
      <c r="F129" s="6"/>
      <c r="G129" t="s">
        <v>11</v>
      </c>
      <c r="H129" s="7" t="e">
        <f t="shared" si="33"/>
        <v>#DIV/0!</v>
      </c>
      <c r="I129" s="7" t="e">
        <f t="shared" si="34"/>
        <v>#DIV/0!</v>
      </c>
      <c r="J129" s="7" t="e">
        <f t="shared" si="35"/>
        <v>#DIV/0!</v>
      </c>
      <c r="K129" s="7" t="e">
        <f t="shared" si="36"/>
        <v>#DIV/0!</v>
      </c>
      <c r="L129" s="6"/>
      <c r="M129" s="6"/>
      <c r="N129" s="7"/>
      <c r="O129" s="6"/>
      <c r="P129" s="7"/>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row>
    <row r="130" spans="1:61" ht="13.5">
      <c r="A130" t="s">
        <v>12</v>
      </c>
      <c r="B130" s="7">
        <f t="shared" si="30"/>
        <v>19.70049057578105</v>
      </c>
      <c r="C130" s="7">
        <f t="shared" si="37"/>
        <v>9.088561838368191</v>
      </c>
      <c r="D130" s="7">
        <f t="shared" si="31"/>
        <v>68.57733023495997</v>
      </c>
      <c r="E130" s="7">
        <f t="shared" si="32"/>
        <v>2.6336173508907823</v>
      </c>
      <c r="F130" s="6"/>
      <c r="G130" t="s">
        <v>12</v>
      </c>
      <c r="H130" s="7" t="e">
        <f t="shared" si="33"/>
        <v>#DIV/0!</v>
      </c>
      <c r="I130" s="7" t="e">
        <f t="shared" si="34"/>
        <v>#DIV/0!</v>
      </c>
      <c r="J130" s="7" t="e">
        <f t="shared" si="35"/>
        <v>#DIV/0!</v>
      </c>
      <c r="K130" s="7" t="e">
        <f t="shared" si="36"/>
        <v>#DIV/0!</v>
      </c>
      <c r="L130" s="6"/>
      <c r="M130" s="6"/>
      <c r="N130" s="7"/>
      <c r="O130" s="6"/>
      <c r="P130" s="7"/>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row>
    <row r="131" spans="1:61" ht="13.5">
      <c r="A131" t="s">
        <v>5</v>
      </c>
      <c r="B131" s="7">
        <f t="shared" si="30"/>
        <v>20.963579007743046</v>
      </c>
      <c r="C131" s="7">
        <f t="shared" si="37"/>
        <v>8.74677373100086</v>
      </c>
      <c r="D131" s="7">
        <f t="shared" si="31"/>
        <v>68.3395468884428</v>
      </c>
      <c r="E131" s="7">
        <f t="shared" si="32"/>
        <v>1.9501003728133066</v>
      </c>
      <c r="F131" s="6"/>
      <c r="G131" t="s">
        <v>5</v>
      </c>
      <c r="H131" s="7" t="e">
        <f t="shared" si="33"/>
        <v>#DIV/0!</v>
      </c>
      <c r="I131" s="7" t="e">
        <f t="shared" si="34"/>
        <v>#DIV/0!</v>
      </c>
      <c r="J131" s="7" t="e">
        <f t="shared" si="35"/>
        <v>#DIV/0!</v>
      </c>
      <c r="K131" s="7" t="e">
        <f t="shared" si="36"/>
        <v>#DIV/0!</v>
      </c>
      <c r="L131" s="6"/>
      <c r="M131" s="6"/>
      <c r="N131" s="7"/>
      <c r="O131" s="6"/>
      <c r="P131" s="7"/>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row>
    <row r="132" spans="1:11" ht="13.5">
      <c r="A132" t="s">
        <v>13</v>
      </c>
      <c r="B132" s="7">
        <f t="shared" si="30"/>
        <v>19.922737306843267</v>
      </c>
      <c r="C132" s="7">
        <f t="shared" si="37"/>
        <v>10.458057395143488</v>
      </c>
      <c r="D132" s="7">
        <f t="shared" si="31"/>
        <v>67.35651214128036</v>
      </c>
      <c r="E132" s="7">
        <f t="shared" si="32"/>
        <v>2.262693156732892</v>
      </c>
      <c r="G132" t="s">
        <v>13</v>
      </c>
      <c r="H132" s="7" t="e">
        <f t="shared" si="33"/>
        <v>#DIV/0!</v>
      </c>
      <c r="I132" s="7" t="e">
        <f t="shared" si="34"/>
        <v>#DIV/0!</v>
      </c>
      <c r="J132" s="7" t="e">
        <f t="shared" si="35"/>
        <v>#DIV/0!</v>
      </c>
      <c r="K132" s="7" t="e">
        <f t="shared" si="36"/>
        <v>#DIV/0!</v>
      </c>
    </row>
    <row r="133" spans="1:11" ht="13.5">
      <c r="A133" t="s">
        <v>14</v>
      </c>
      <c r="B133" s="7">
        <f t="shared" si="30"/>
        <v>21.790633608815426</v>
      </c>
      <c r="C133" s="7">
        <f t="shared" si="37"/>
        <v>10.578512396694215</v>
      </c>
      <c r="D133" s="7">
        <f t="shared" si="31"/>
        <v>65.34435261707989</v>
      </c>
      <c r="E133" s="7">
        <f t="shared" si="32"/>
        <v>2.286501377410468</v>
      </c>
      <c r="G133" t="s">
        <v>14</v>
      </c>
      <c r="H133" s="7" t="e">
        <f t="shared" si="33"/>
        <v>#DIV/0!</v>
      </c>
      <c r="I133" s="7" t="e">
        <f t="shared" si="34"/>
        <v>#DIV/0!</v>
      </c>
      <c r="J133" s="7" t="e">
        <f t="shared" si="35"/>
        <v>#DIV/0!</v>
      </c>
      <c r="K133" s="7" t="e">
        <f t="shared" si="36"/>
        <v>#DIV/0!</v>
      </c>
    </row>
    <row r="134" spans="1:11" ht="13.5">
      <c r="A134" t="s">
        <v>134</v>
      </c>
      <c r="B134" s="7">
        <f>C121/B121*100</f>
        <v>20.58414464534075</v>
      </c>
      <c r="C134" s="7">
        <f t="shared" si="37"/>
        <v>8.42837273991655</v>
      </c>
      <c r="D134" s="7">
        <f>E121/B121*100</f>
        <v>69.04033379694019</v>
      </c>
      <c r="E134" s="7">
        <f>F121/B121*100</f>
        <v>1.9471488178025034</v>
      </c>
      <c r="H134" s="7"/>
      <c r="I134" s="7"/>
      <c r="J134" s="7"/>
      <c r="K134" s="7"/>
    </row>
    <row r="135" spans="1:5" ht="13.5">
      <c r="A135" t="s">
        <v>136</v>
      </c>
      <c r="B135" s="7">
        <f>C122/B122*100</f>
        <v>21.29234272701395</v>
      </c>
      <c r="C135" s="7">
        <f t="shared" si="37"/>
        <v>9.706803302021065</v>
      </c>
      <c r="D135" s="7">
        <f>E122/B122*100</f>
        <v>67.49217193282095</v>
      </c>
      <c r="E135" s="7">
        <f>F122/B122*100</f>
        <v>1.5086820381440365</v>
      </c>
    </row>
    <row r="136" spans="1:5" ht="13.5">
      <c r="A136" t="s">
        <v>190</v>
      </c>
      <c r="B136" s="7">
        <f>C123/B123*100</f>
        <v>22.37442922374429</v>
      </c>
      <c r="C136" s="7">
        <f>D123/B123*100</f>
        <v>8.818493150684931</v>
      </c>
      <c r="D136" s="7">
        <f>E123/B123*100</f>
        <v>67.69406392694064</v>
      </c>
      <c r="E136" s="7">
        <f>F123/B123*100</f>
        <v>1.1130136986301369</v>
      </c>
    </row>
    <row r="138" spans="1:6" ht="17.25">
      <c r="A138" s="30" t="s">
        <v>131</v>
      </c>
      <c r="B138" s="31"/>
      <c r="C138" s="31"/>
      <c r="D138" s="31"/>
      <c r="E138" s="31"/>
      <c r="F138" s="31"/>
    </row>
    <row r="139" spans="1:18" ht="13.5">
      <c r="A139" t="s">
        <v>62</v>
      </c>
      <c r="H139" t="s">
        <v>60</v>
      </c>
      <c r="O139" t="s">
        <v>130</v>
      </c>
      <c r="Q139" t="s">
        <v>83</v>
      </c>
      <c r="R139" t="s">
        <v>86</v>
      </c>
    </row>
    <row r="140" spans="2:19" ht="13.5">
      <c r="B140" s="8" t="s">
        <v>19</v>
      </c>
      <c r="C140" s="8" t="s">
        <v>64</v>
      </c>
      <c r="D140" s="8" t="s">
        <v>65</v>
      </c>
      <c r="E140" s="8" t="s">
        <v>59</v>
      </c>
      <c r="F140" s="8"/>
      <c r="G140" s="8"/>
      <c r="I140" s="8" t="s">
        <v>19</v>
      </c>
      <c r="J140" s="8" t="s">
        <v>64</v>
      </c>
      <c r="K140" s="8" t="s">
        <v>65</v>
      </c>
      <c r="L140" s="8" t="s">
        <v>59</v>
      </c>
      <c r="M140" s="8"/>
      <c r="N140" s="8"/>
      <c r="O140" s="73" t="s">
        <v>112</v>
      </c>
      <c r="P140" t="s">
        <v>113</v>
      </c>
      <c r="Q140" s="74">
        <v>152518</v>
      </c>
      <c r="R140" s="74">
        <v>74986</v>
      </c>
      <c r="S140" s="7">
        <f aca="true" t="shared" si="38" ref="S140:S149">SUM(Q140:R140)</f>
        <v>227504</v>
      </c>
    </row>
    <row r="141" spans="1:64" ht="13.5">
      <c r="A141" t="s">
        <v>2</v>
      </c>
      <c r="B141" s="6">
        <f aca="true" t="shared" si="39" ref="B141:B147">SUM(C141:E141)</f>
        <v>1993</v>
      </c>
      <c r="C141" s="6">
        <v>88</v>
      </c>
      <c r="D141" s="6">
        <v>1096</v>
      </c>
      <c r="E141" s="6">
        <v>809</v>
      </c>
      <c r="F141" s="6"/>
      <c r="G141" s="6"/>
      <c r="H141" t="s">
        <v>2</v>
      </c>
      <c r="I141" s="76"/>
      <c r="J141" s="76"/>
      <c r="K141" s="76"/>
      <c r="L141" s="76"/>
      <c r="M141" s="6"/>
      <c r="N141" s="6"/>
      <c r="O141" s="73" t="s">
        <v>114</v>
      </c>
      <c r="P141" t="s">
        <v>115</v>
      </c>
      <c r="Q141" s="74">
        <v>2398</v>
      </c>
      <c r="R141" s="74">
        <v>766</v>
      </c>
      <c r="S141" s="7">
        <f t="shared" si="38"/>
        <v>3164</v>
      </c>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row>
    <row r="142" spans="1:64" ht="13.5">
      <c r="A142" t="s">
        <v>3</v>
      </c>
      <c r="B142" s="6">
        <f t="shared" si="39"/>
        <v>2887</v>
      </c>
      <c r="C142" s="6">
        <v>34</v>
      </c>
      <c r="D142" s="6">
        <v>970</v>
      </c>
      <c r="E142" s="6">
        <v>1883</v>
      </c>
      <c r="F142" s="6"/>
      <c r="G142" s="6"/>
      <c r="H142" t="s">
        <v>3</v>
      </c>
      <c r="I142" s="76"/>
      <c r="J142" s="76"/>
      <c r="K142" s="76"/>
      <c r="L142" s="76"/>
      <c r="M142" s="6"/>
      <c r="N142" s="6"/>
      <c r="O142" s="73" t="s">
        <v>116</v>
      </c>
      <c r="P142" t="s">
        <v>117</v>
      </c>
      <c r="Q142" s="74">
        <v>45675</v>
      </c>
      <c r="R142" s="74">
        <v>25055</v>
      </c>
      <c r="S142" s="7">
        <f t="shared" si="38"/>
        <v>70730</v>
      </c>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row>
    <row r="143" spans="1:64" ht="13.5">
      <c r="A143" t="s">
        <v>11</v>
      </c>
      <c r="B143" s="6">
        <f t="shared" si="39"/>
        <v>2989</v>
      </c>
      <c r="C143" s="6">
        <v>56</v>
      </c>
      <c r="D143" s="6">
        <v>1413</v>
      </c>
      <c r="E143" s="6">
        <v>1520</v>
      </c>
      <c r="F143" s="6"/>
      <c r="G143" s="6"/>
      <c r="H143" t="s">
        <v>11</v>
      </c>
      <c r="I143" s="76"/>
      <c r="J143" s="76"/>
      <c r="K143" s="76"/>
      <c r="L143" s="76"/>
      <c r="M143" s="6"/>
      <c r="N143" s="6"/>
      <c r="O143" s="73" t="s">
        <v>118</v>
      </c>
      <c r="P143" t="s">
        <v>119</v>
      </c>
      <c r="Q143" s="74">
        <v>25862</v>
      </c>
      <c r="R143" s="74">
        <v>14083</v>
      </c>
      <c r="S143" s="7">
        <f t="shared" si="38"/>
        <v>39945</v>
      </c>
      <c r="T143" s="7"/>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row>
    <row r="144" spans="1:64" ht="13.5">
      <c r="A144" t="s">
        <v>12</v>
      </c>
      <c r="B144" s="6">
        <f t="shared" si="39"/>
        <v>3254</v>
      </c>
      <c r="C144" s="6">
        <v>46</v>
      </c>
      <c r="D144" s="6">
        <v>1486</v>
      </c>
      <c r="E144" s="6">
        <v>1722</v>
      </c>
      <c r="F144" s="6"/>
      <c r="G144" s="6"/>
      <c r="H144" t="s">
        <v>12</v>
      </c>
      <c r="I144" s="76"/>
      <c r="J144" s="76"/>
      <c r="K144" s="76"/>
      <c r="L144" s="76"/>
      <c r="M144" s="6"/>
      <c r="N144" s="6"/>
      <c r="O144" s="73" t="s">
        <v>120</v>
      </c>
      <c r="P144" t="s">
        <v>121</v>
      </c>
      <c r="Q144" s="74">
        <v>6332</v>
      </c>
      <c r="R144" s="74">
        <v>2200</v>
      </c>
      <c r="S144" s="7">
        <f t="shared" si="38"/>
        <v>8532</v>
      </c>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row>
    <row r="145" spans="1:64" ht="13.5">
      <c r="A145" t="s">
        <v>5</v>
      </c>
      <c r="B145" s="6">
        <f t="shared" si="39"/>
        <v>3115</v>
      </c>
      <c r="C145" s="6">
        <v>55</v>
      </c>
      <c r="D145" s="6">
        <v>1344</v>
      </c>
      <c r="E145" s="6">
        <v>1716</v>
      </c>
      <c r="F145" s="6"/>
      <c r="G145" s="6"/>
      <c r="H145" t="s">
        <v>5</v>
      </c>
      <c r="I145" s="76"/>
      <c r="J145" s="76"/>
      <c r="K145" s="76"/>
      <c r="L145" s="76"/>
      <c r="M145" s="6"/>
      <c r="N145" s="6"/>
      <c r="O145" s="73" t="s">
        <v>122</v>
      </c>
      <c r="P145" t="s">
        <v>123</v>
      </c>
      <c r="Q145" s="74">
        <v>3381</v>
      </c>
      <c r="R145" s="74">
        <v>2162</v>
      </c>
      <c r="S145" s="7">
        <f t="shared" si="38"/>
        <v>5543</v>
      </c>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row>
    <row r="146" spans="1:19" ht="13.5">
      <c r="A146" t="s">
        <v>13</v>
      </c>
      <c r="B146" s="6">
        <f t="shared" si="39"/>
        <v>3252</v>
      </c>
      <c r="C146" s="6">
        <v>48</v>
      </c>
      <c r="D146" s="6">
        <v>1411</v>
      </c>
      <c r="E146" s="6">
        <v>1793</v>
      </c>
      <c r="H146" t="s">
        <v>13</v>
      </c>
      <c r="I146" s="35"/>
      <c r="J146" s="35"/>
      <c r="K146" s="35"/>
      <c r="L146" s="35"/>
      <c r="O146" s="73" t="s">
        <v>124</v>
      </c>
      <c r="P146" t="s">
        <v>125</v>
      </c>
      <c r="Q146" s="74">
        <v>17107</v>
      </c>
      <c r="R146" s="74">
        <v>8534</v>
      </c>
      <c r="S146" s="7">
        <f t="shared" si="38"/>
        <v>25641</v>
      </c>
    </row>
    <row r="147" spans="1:19" ht="13.5">
      <c r="A147" t="s">
        <v>14</v>
      </c>
      <c r="B147" s="6">
        <f t="shared" si="39"/>
        <v>3260</v>
      </c>
      <c r="C147" s="6">
        <v>56</v>
      </c>
      <c r="D147" s="6">
        <v>1366</v>
      </c>
      <c r="E147" s="6">
        <v>1838</v>
      </c>
      <c r="H147" t="s">
        <v>14</v>
      </c>
      <c r="I147" s="35">
        <f>SUM(J147:L147)</f>
        <v>227504</v>
      </c>
      <c r="J147" s="35">
        <f>SUM(Q141:R141)</f>
        <v>3164</v>
      </c>
      <c r="K147" s="35">
        <f>SUM(S142:S143)</f>
        <v>110675</v>
      </c>
      <c r="L147" s="35">
        <f>SUM(S144:S149)</f>
        <v>113665</v>
      </c>
      <c r="O147" s="73" t="s">
        <v>126</v>
      </c>
      <c r="P147" t="s">
        <v>127</v>
      </c>
      <c r="Q147" s="74">
        <v>48422</v>
      </c>
      <c r="R147" s="74">
        <v>20375</v>
      </c>
      <c r="S147" s="7">
        <f t="shared" si="38"/>
        <v>68797</v>
      </c>
    </row>
    <row r="148" spans="1:19" ht="13.5">
      <c r="A148" t="s">
        <v>134</v>
      </c>
      <c r="B148" s="6">
        <v>3448</v>
      </c>
      <c r="C148" s="6">
        <v>43</v>
      </c>
      <c r="D148" s="6">
        <v>1483</v>
      </c>
      <c r="E148" s="6">
        <f>B148-C148-D148</f>
        <v>1922</v>
      </c>
      <c r="I148" s="35"/>
      <c r="J148" s="35"/>
      <c r="K148" s="35"/>
      <c r="L148" s="35"/>
      <c r="O148" s="73"/>
      <c r="Q148" s="74"/>
      <c r="R148" s="74"/>
      <c r="S148" s="7"/>
    </row>
    <row r="149" spans="1:19" ht="13.5">
      <c r="A149" t="s">
        <v>136</v>
      </c>
      <c r="B149" s="6">
        <v>3464</v>
      </c>
      <c r="C149" s="6">
        <v>50</v>
      </c>
      <c r="D149" s="6">
        <v>1412</v>
      </c>
      <c r="E149" s="6">
        <f>B149-C149-D149</f>
        <v>2002</v>
      </c>
      <c r="O149" s="73" t="s">
        <v>128</v>
      </c>
      <c r="P149" t="s">
        <v>129</v>
      </c>
      <c r="Q149" s="74">
        <v>3341</v>
      </c>
      <c r="R149" s="74">
        <v>1811</v>
      </c>
      <c r="S149" s="7">
        <f t="shared" si="38"/>
        <v>5152</v>
      </c>
    </row>
    <row r="150" spans="1:19" ht="13.5">
      <c r="A150" t="s">
        <v>190</v>
      </c>
      <c r="B150" s="6">
        <v>3774</v>
      </c>
      <c r="C150" s="6">
        <v>52</v>
      </c>
      <c r="D150" s="6">
        <v>1434</v>
      </c>
      <c r="E150" s="6">
        <v>2288</v>
      </c>
      <c r="O150" s="73"/>
      <c r="Q150" s="74"/>
      <c r="R150" s="74"/>
      <c r="S150" s="7"/>
    </row>
    <row r="151" spans="17:19" ht="13.5">
      <c r="Q151" s="75"/>
      <c r="S151" s="1"/>
    </row>
    <row r="152" spans="1:8" ht="13.5">
      <c r="A152" t="s">
        <v>63</v>
      </c>
      <c r="H152" t="s">
        <v>61</v>
      </c>
    </row>
    <row r="153" spans="2:12" ht="13.5">
      <c r="B153" s="8" t="s">
        <v>64</v>
      </c>
      <c r="C153" s="8" t="s">
        <v>65</v>
      </c>
      <c r="D153" s="8" t="s">
        <v>59</v>
      </c>
      <c r="E153" s="8"/>
      <c r="F153" s="8"/>
      <c r="H153" s="8" t="s">
        <v>64</v>
      </c>
      <c r="I153" s="8" t="s">
        <v>65</v>
      </c>
      <c r="J153" s="8" t="s">
        <v>59</v>
      </c>
      <c r="K153" s="8"/>
      <c r="L153" s="8"/>
    </row>
    <row r="154" spans="1:61" ht="13.5">
      <c r="A154" t="s">
        <v>2</v>
      </c>
      <c r="B154" s="7">
        <f>C141/B141*100</f>
        <v>4.415454089312594</v>
      </c>
      <c r="C154" s="7">
        <f>D141/B141*100</f>
        <v>54.99247365780231</v>
      </c>
      <c r="D154" s="7">
        <f aca="true" t="shared" si="40" ref="D154:D160">E141/B141*100</f>
        <v>40.592072252885096</v>
      </c>
      <c r="E154" s="6"/>
      <c r="F154" s="6"/>
      <c r="G154" t="s">
        <v>2</v>
      </c>
      <c r="H154" s="7" t="e">
        <f>J141/I141*100</f>
        <v>#DIV/0!</v>
      </c>
      <c r="I154" s="7" t="e">
        <f>K141/I141*100</f>
        <v>#DIV/0!</v>
      </c>
      <c r="J154" s="7" t="e">
        <f>L141/I141*100</f>
        <v>#DIV/0!</v>
      </c>
      <c r="K154" s="6"/>
      <c r="L154" s="6"/>
      <c r="M154" s="6"/>
      <c r="N154" s="7"/>
      <c r="O154" s="6"/>
      <c r="P154" s="7"/>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row>
    <row r="155" spans="1:61" ht="13.5">
      <c r="A155" t="s">
        <v>3</v>
      </c>
      <c r="B155" s="7">
        <f aca="true" t="shared" si="41" ref="B155:B160">C142/B142*100</f>
        <v>1.1776931070315206</v>
      </c>
      <c r="C155" s="7">
        <f aca="true" t="shared" si="42" ref="C155:C160">D142/B142*100</f>
        <v>33.59889158295809</v>
      </c>
      <c r="D155" s="7">
        <f t="shared" si="40"/>
        <v>65.2234153100104</v>
      </c>
      <c r="E155" s="6"/>
      <c r="F155" s="6"/>
      <c r="G155" t="s">
        <v>3</v>
      </c>
      <c r="H155" s="7" t="e">
        <f aca="true" t="shared" si="43" ref="H155:H160">J142/I142*100</f>
        <v>#DIV/0!</v>
      </c>
      <c r="I155" s="7" t="e">
        <f aca="true" t="shared" si="44" ref="I155:I160">K142/I142*100</f>
        <v>#DIV/0!</v>
      </c>
      <c r="J155" s="7" t="e">
        <f aca="true" t="shared" si="45" ref="J155:J160">L142/I142*100</f>
        <v>#DIV/0!</v>
      </c>
      <c r="K155" s="6"/>
      <c r="L155" s="6"/>
      <c r="M155" s="6"/>
      <c r="N155" s="7"/>
      <c r="O155" s="6"/>
      <c r="P155" s="7"/>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row>
    <row r="156" spans="1:61" ht="13.5">
      <c r="A156" t="s">
        <v>11</v>
      </c>
      <c r="B156" s="7">
        <f t="shared" si="41"/>
        <v>1.873536299765808</v>
      </c>
      <c r="C156" s="7">
        <f t="shared" si="42"/>
        <v>47.273335563733696</v>
      </c>
      <c r="D156" s="7">
        <f t="shared" si="40"/>
        <v>50.8531281365005</v>
      </c>
      <c r="E156" s="6"/>
      <c r="F156" s="6"/>
      <c r="G156" t="s">
        <v>11</v>
      </c>
      <c r="H156" s="7" t="e">
        <f t="shared" si="43"/>
        <v>#DIV/0!</v>
      </c>
      <c r="I156" s="7" t="e">
        <f t="shared" si="44"/>
        <v>#DIV/0!</v>
      </c>
      <c r="J156" s="7" t="e">
        <f t="shared" si="45"/>
        <v>#DIV/0!</v>
      </c>
      <c r="K156" s="6"/>
      <c r="L156" s="6"/>
      <c r="M156" s="6"/>
      <c r="N156" s="7"/>
      <c r="O156" s="6"/>
      <c r="P156" s="7"/>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row>
    <row r="157" spans="1:61" ht="13.5">
      <c r="A157" t="s">
        <v>12</v>
      </c>
      <c r="B157" s="7">
        <f t="shared" si="41"/>
        <v>1.4136447449293177</v>
      </c>
      <c r="C157" s="7">
        <f t="shared" si="42"/>
        <v>45.666871542716656</v>
      </c>
      <c r="D157" s="7">
        <f t="shared" si="40"/>
        <v>52.91948371235402</v>
      </c>
      <c r="E157" s="6"/>
      <c r="F157" s="6"/>
      <c r="G157" t="s">
        <v>12</v>
      </c>
      <c r="H157" s="7" t="e">
        <f t="shared" si="43"/>
        <v>#DIV/0!</v>
      </c>
      <c r="I157" s="7" t="e">
        <f t="shared" si="44"/>
        <v>#DIV/0!</v>
      </c>
      <c r="J157" s="7" t="e">
        <f t="shared" si="45"/>
        <v>#DIV/0!</v>
      </c>
      <c r="K157" s="6"/>
      <c r="L157" s="6"/>
      <c r="M157" s="6"/>
      <c r="N157" s="7"/>
      <c r="O157" s="6"/>
      <c r="P157" s="7"/>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row>
    <row r="158" spans="1:61" ht="13.5">
      <c r="A158" t="s">
        <v>5</v>
      </c>
      <c r="B158" s="7">
        <f t="shared" si="41"/>
        <v>1.7656500802568218</v>
      </c>
      <c r="C158" s="7">
        <f t="shared" si="42"/>
        <v>43.146067415730336</v>
      </c>
      <c r="D158" s="7">
        <f t="shared" si="40"/>
        <v>55.088282504012845</v>
      </c>
      <c r="E158" s="6"/>
      <c r="F158" s="6"/>
      <c r="G158" t="s">
        <v>5</v>
      </c>
      <c r="H158" s="7" t="e">
        <f t="shared" si="43"/>
        <v>#DIV/0!</v>
      </c>
      <c r="I158" s="7" t="e">
        <f t="shared" si="44"/>
        <v>#DIV/0!</v>
      </c>
      <c r="J158" s="7" t="e">
        <f t="shared" si="45"/>
        <v>#DIV/0!</v>
      </c>
      <c r="K158" s="6"/>
      <c r="L158" s="6"/>
      <c r="M158" s="6"/>
      <c r="N158" s="7"/>
      <c r="O158" s="6"/>
      <c r="P158" s="7"/>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row>
    <row r="159" spans="1:11" ht="13.5">
      <c r="A159" t="s">
        <v>13</v>
      </c>
      <c r="B159" s="7">
        <f t="shared" si="41"/>
        <v>1.4760147601476015</v>
      </c>
      <c r="C159" s="7">
        <f t="shared" si="42"/>
        <v>43.38868388683887</v>
      </c>
      <c r="D159" s="7">
        <f t="shared" si="40"/>
        <v>55.13530135301353</v>
      </c>
      <c r="E159" s="6"/>
      <c r="G159" t="s">
        <v>13</v>
      </c>
      <c r="H159" s="7" t="e">
        <f t="shared" si="43"/>
        <v>#DIV/0!</v>
      </c>
      <c r="I159" s="7" t="e">
        <f t="shared" si="44"/>
        <v>#DIV/0!</v>
      </c>
      <c r="J159" s="7" t="e">
        <f t="shared" si="45"/>
        <v>#DIV/0!</v>
      </c>
      <c r="K159" s="6"/>
    </row>
    <row r="160" spans="1:11" ht="13.5">
      <c r="A160" t="s">
        <v>14</v>
      </c>
      <c r="B160" s="7">
        <f t="shared" si="41"/>
        <v>1.7177914110429449</v>
      </c>
      <c r="C160" s="7">
        <f t="shared" si="42"/>
        <v>41.90184049079755</v>
      </c>
      <c r="D160" s="7">
        <f t="shared" si="40"/>
        <v>56.38036809815951</v>
      </c>
      <c r="E160" s="6"/>
      <c r="G160" t="s">
        <v>14</v>
      </c>
      <c r="H160" s="7">
        <f t="shared" si="43"/>
        <v>1.3907447781137914</v>
      </c>
      <c r="I160" s="7">
        <f t="shared" si="44"/>
        <v>48.64749630775723</v>
      </c>
      <c r="J160" s="7">
        <f t="shared" si="45"/>
        <v>49.961758914128986</v>
      </c>
      <c r="K160" s="6"/>
    </row>
    <row r="161" spans="1:5" ht="13.5">
      <c r="A161" t="s">
        <v>134</v>
      </c>
      <c r="B161" s="7">
        <f>C148/B148*100</f>
        <v>1.2470997679814384</v>
      </c>
      <c r="C161" s="7">
        <f>D148/B148*100</f>
        <v>43.01044083526682</v>
      </c>
      <c r="D161" s="7">
        <f>E148/B148*100</f>
        <v>55.74245939675174</v>
      </c>
      <c r="E161" s="6"/>
    </row>
    <row r="162" spans="1:4" ht="13.5">
      <c r="A162" t="s">
        <v>136</v>
      </c>
      <c r="B162" s="7">
        <f>C149/B149*100</f>
        <v>1.443418013856813</v>
      </c>
      <c r="C162" s="7">
        <f>D149/B149*100</f>
        <v>40.7621247113164</v>
      </c>
      <c r="D162" s="7">
        <f>E149/B149*100</f>
        <v>57.7944572748268</v>
      </c>
    </row>
    <row r="163" spans="1:4" ht="13.5">
      <c r="A163" t="s">
        <v>190</v>
      </c>
      <c r="B163" s="7">
        <f>C150/B150*100</f>
        <v>1.377848436671966</v>
      </c>
      <c r="C163" s="7">
        <f>D150/B150*100</f>
        <v>37.99682034976153</v>
      </c>
      <c r="D163" s="7">
        <f>E150/B150*100</f>
        <v>60.625331213566504</v>
      </c>
    </row>
  </sheetData>
  <mergeCells count="29">
    <mergeCell ref="B2:D2"/>
    <mergeCell ref="E2:G2"/>
    <mergeCell ref="B13:D13"/>
    <mergeCell ref="E13:G13"/>
    <mergeCell ref="B29:D29"/>
    <mergeCell ref="E29:H29"/>
    <mergeCell ref="I29:L29"/>
    <mergeCell ref="M29:P29"/>
    <mergeCell ref="Q29:T29"/>
    <mergeCell ref="U29:X29"/>
    <mergeCell ref="Y29:AB29"/>
    <mergeCell ref="AC29:AD29"/>
    <mergeCell ref="AE45:AM45"/>
    <mergeCell ref="C47:K47"/>
    <mergeCell ref="A49:A50"/>
    <mergeCell ref="A51:A52"/>
    <mergeCell ref="O51:O52"/>
    <mergeCell ref="A53:A54"/>
    <mergeCell ref="O53:O54"/>
    <mergeCell ref="A55:A56"/>
    <mergeCell ref="O55:O56"/>
    <mergeCell ref="A57:A58"/>
    <mergeCell ref="O57:O58"/>
    <mergeCell ref="A59:A60"/>
    <mergeCell ref="O59:O60"/>
    <mergeCell ref="A61:A62"/>
    <mergeCell ref="O61:O62"/>
    <mergeCell ref="A63:A64"/>
    <mergeCell ref="O63:O64"/>
  </mergeCells>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1:BR151"/>
  <sheetViews>
    <sheetView workbookViewId="0" topLeftCell="A104">
      <selection activeCell="G62" sqref="G62"/>
    </sheetView>
  </sheetViews>
  <sheetFormatPr defaultColWidth="9.00390625" defaultRowHeight="13.5"/>
  <cols>
    <col min="2" max="7" width="10.50390625" style="0" customWidth="1"/>
    <col min="10" max="12" width="11.00390625" style="0" customWidth="1"/>
    <col min="19" max="20" width="9.50390625" style="0" bestFit="1" customWidth="1"/>
    <col min="22" max="23" width="12.75390625" style="0" bestFit="1" customWidth="1"/>
    <col min="24" max="24" width="9.875" style="0" bestFit="1" customWidth="1"/>
    <col min="25" max="25" width="9.125" style="0" bestFit="1" customWidth="1"/>
    <col min="26" max="27" width="9.25390625" style="0" bestFit="1" customWidth="1"/>
  </cols>
  <sheetData>
    <row r="1" spans="1:5" ht="17.25">
      <c r="A1" s="23" t="s">
        <v>78</v>
      </c>
      <c r="B1" s="24"/>
      <c r="C1" s="24"/>
      <c r="D1" s="24"/>
      <c r="E1" s="24"/>
    </row>
    <row r="2" spans="2:7" ht="13.5">
      <c r="B2" s="172" t="s">
        <v>9</v>
      </c>
      <c r="C2" s="172"/>
      <c r="D2" s="172"/>
      <c r="E2" s="172" t="s">
        <v>10</v>
      </c>
      <c r="F2" s="172"/>
      <c r="G2" s="172"/>
    </row>
    <row r="3" spans="2:7" ht="13.5">
      <c r="B3" t="s">
        <v>6</v>
      </c>
      <c r="C3" t="s">
        <v>7</v>
      </c>
      <c r="D3" t="s">
        <v>8</v>
      </c>
      <c r="E3" t="s">
        <v>6</v>
      </c>
      <c r="F3" t="s">
        <v>7</v>
      </c>
      <c r="G3" t="s">
        <v>8</v>
      </c>
    </row>
    <row r="4" spans="1:7" ht="13.5">
      <c r="A4" t="s">
        <v>0</v>
      </c>
      <c r="B4" s="1">
        <v>35.3</v>
      </c>
      <c r="C4" s="1">
        <v>58.9</v>
      </c>
      <c r="D4" s="1">
        <v>5.8</v>
      </c>
      <c r="E4" s="1">
        <v>33.4</v>
      </c>
      <c r="F4" s="1">
        <v>61.2</v>
      </c>
      <c r="G4" s="1">
        <v>5.3</v>
      </c>
    </row>
    <row r="5" spans="1:7" ht="13.5">
      <c r="A5" t="s">
        <v>1</v>
      </c>
      <c r="B5" s="1">
        <v>27.6</v>
      </c>
      <c r="C5" s="1">
        <v>65.5</v>
      </c>
      <c r="D5" s="1">
        <v>6.9</v>
      </c>
      <c r="E5" s="1">
        <v>25.7</v>
      </c>
      <c r="F5" s="1">
        <v>68</v>
      </c>
      <c r="G5" s="1">
        <v>6.3</v>
      </c>
    </row>
    <row r="6" spans="1:7" ht="13.5">
      <c r="A6" t="s">
        <v>2</v>
      </c>
      <c r="B6" s="1">
        <v>23.3</v>
      </c>
      <c r="C6" s="1">
        <v>67.1</v>
      </c>
      <c r="D6" s="1">
        <v>9.6</v>
      </c>
      <c r="E6" s="1">
        <v>24.3</v>
      </c>
      <c r="F6" s="1">
        <v>67.7</v>
      </c>
      <c r="G6" s="1">
        <v>7.9</v>
      </c>
    </row>
    <row r="7" spans="1:7" ht="13.5">
      <c r="A7" t="s">
        <v>3</v>
      </c>
      <c r="B7" s="1">
        <v>21.1</v>
      </c>
      <c r="C7" s="1">
        <v>66.1</v>
      </c>
      <c r="D7" s="1">
        <v>12.8</v>
      </c>
      <c r="E7" s="1">
        <v>21.5</v>
      </c>
      <c r="F7" s="1">
        <v>68.2</v>
      </c>
      <c r="G7" s="1">
        <v>10.3</v>
      </c>
    </row>
    <row r="8" spans="1:7" ht="13.5">
      <c r="A8" t="s">
        <v>4</v>
      </c>
      <c r="B8" s="1">
        <v>16.3</v>
      </c>
      <c r="C8" s="1">
        <v>65.3</v>
      </c>
      <c r="D8" s="1">
        <v>18.3</v>
      </c>
      <c r="E8" s="1">
        <v>15.9</v>
      </c>
      <c r="F8" s="1">
        <v>69.4</v>
      </c>
      <c r="G8" s="1">
        <v>14.5</v>
      </c>
    </row>
    <row r="9" spans="1:7" ht="13.5">
      <c r="A9" t="s">
        <v>5</v>
      </c>
      <c r="B9" s="1">
        <v>14.8</v>
      </c>
      <c r="C9" s="1">
        <v>63.9</v>
      </c>
      <c r="D9" s="1">
        <v>21.3</v>
      </c>
      <c r="E9" s="1">
        <v>14.6</v>
      </c>
      <c r="F9" s="1">
        <v>67.9</v>
      </c>
      <c r="G9" s="1">
        <v>17.3</v>
      </c>
    </row>
    <row r="10" spans="1:7" ht="13.5">
      <c r="A10" t="s">
        <v>190</v>
      </c>
      <c r="B10" s="1">
        <v>13.6</v>
      </c>
      <c r="C10" s="1">
        <v>62.3</v>
      </c>
      <c r="D10" s="1">
        <v>23.9</v>
      </c>
      <c r="E10" s="1">
        <v>13.7</v>
      </c>
      <c r="F10" s="1">
        <v>65.8</v>
      </c>
      <c r="G10" s="1">
        <v>20.1</v>
      </c>
    </row>
    <row r="11" spans="2:7" ht="13.5">
      <c r="B11" s="1"/>
      <c r="C11" s="1"/>
      <c r="D11" s="1"/>
      <c r="E11" s="1"/>
      <c r="F11" s="1"/>
      <c r="G11" s="1"/>
    </row>
    <row r="12" spans="1:7" ht="17.25">
      <c r="A12" s="23" t="s">
        <v>79</v>
      </c>
      <c r="B12" s="25"/>
      <c r="C12" s="25"/>
      <c r="D12" s="25"/>
      <c r="E12" s="25"/>
      <c r="F12" s="25"/>
      <c r="G12" s="1"/>
    </row>
    <row r="13" spans="2:7" ht="13.5">
      <c r="B13" s="172" t="s">
        <v>9</v>
      </c>
      <c r="C13" s="172"/>
      <c r="D13" s="172"/>
      <c r="E13" s="172" t="s">
        <v>10</v>
      </c>
      <c r="F13" s="172"/>
      <c r="G13" s="172"/>
    </row>
    <row r="14" spans="2:7" ht="13.5">
      <c r="B14" t="s">
        <v>15</v>
      </c>
      <c r="C14" t="s">
        <v>16</v>
      </c>
      <c r="D14" t="s">
        <v>17</v>
      </c>
      <c r="E14" t="s">
        <v>15</v>
      </c>
      <c r="F14" t="s">
        <v>16</v>
      </c>
      <c r="G14" t="s">
        <v>17</v>
      </c>
    </row>
    <row r="15" spans="1:7" ht="13.5">
      <c r="A15" t="s">
        <v>0</v>
      </c>
      <c r="B15" s="2">
        <v>101.4</v>
      </c>
      <c r="C15" s="2">
        <v>185.1</v>
      </c>
      <c r="D15" s="2">
        <v>61.8</v>
      </c>
      <c r="E15" s="2">
        <v>87.1</v>
      </c>
      <c r="F15" s="2">
        <v>136.1</v>
      </c>
      <c r="G15" s="2">
        <v>60.9</v>
      </c>
    </row>
    <row r="16" spans="1:7" ht="13.5">
      <c r="A16" t="s">
        <v>1</v>
      </c>
      <c r="B16" s="2">
        <v>137.6</v>
      </c>
      <c r="C16" s="2">
        <v>252.6</v>
      </c>
      <c r="D16" s="2">
        <v>87.7</v>
      </c>
      <c r="E16" s="2">
        <v>108.4</v>
      </c>
      <c r="F16" s="2">
        <v>175.8</v>
      </c>
      <c r="G16" s="2">
        <v>77</v>
      </c>
    </row>
    <row r="17" spans="1:7" ht="13.5">
      <c r="A17" t="s">
        <v>2</v>
      </c>
      <c r="B17" s="2">
        <v>154.7</v>
      </c>
      <c r="C17" s="2">
        <v>222.2</v>
      </c>
      <c r="D17" s="2">
        <v>83.3</v>
      </c>
      <c r="E17" s="2">
        <v>122.6</v>
      </c>
      <c r="F17" s="2">
        <v>156.7</v>
      </c>
      <c r="G17" s="2">
        <v>83.2</v>
      </c>
    </row>
    <row r="18" spans="1:7" ht="13.5">
      <c r="A18" t="s">
        <v>3</v>
      </c>
      <c r="B18" s="2">
        <v>194.9</v>
      </c>
      <c r="C18" s="2">
        <v>154.2</v>
      </c>
      <c r="D18" s="2">
        <v>117.9</v>
      </c>
      <c r="E18" s="2">
        <v>156.1</v>
      </c>
      <c r="F18" s="2">
        <v>112.2</v>
      </c>
      <c r="G18" s="2">
        <v>117.3</v>
      </c>
    </row>
    <row r="19" spans="1:7" ht="13.5">
      <c r="A19" t="s">
        <v>11</v>
      </c>
      <c r="B19" s="2">
        <v>261.9</v>
      </c>
      <c r="C19" s="2">
        <v>149.2</v>
      </c>
      <c r="D19" s="2">
        <v>120.3</v>
      </c>
      <c r="E19" s="2">
        <v>226.7</v>
      </c>
      <c r="F19" s="2">
        <v>110</v>
      </c>
      <c r="G19" s="2">
        <v>114.3</v>
      </c>
    </row>
    <row r="20" spans="1:7" ht="13.5">
      <c r="A20" t="s">
        <v>14</v>
      </c>
      <c r="B20" s="2">
        <v>275.2</v>
      </c>
      <c r="C20" s="2">
        <v>147.9</v>
      </c>
      <c r="D20" s="2">
        <v>132.8</v>
      </c>
      <c r="E20" s="3">
        <v>241.7</v>
      </c>
      <c r="F20" s="3">
        <v>103.4</v>
      </c>
      <c r="G20" s="3">
        <v>121</v>
      </c>
    </row>
    <row r="21" spans="1:7" ht="13.5">
      <c r="A21" t="s">
        <v>134</v>
      </c>
      <c r="B21" s="2">
        <v>289.9</v>
      </c>
      <c r="C21" s="2">
        <v>146.9</v>
      </c>
      <c r="D21" s="2">
        <v>140.8</v>
      </c>
      <c r="E21" s="3">
        <v>245.4</v>
      </c>
      <c r="F21" s="3">
        <v>104.7</v>
      </c>
      <c r="G21" s="3">
        <v>126.5</v>
      </c>
    </row>
    <row r="22" spans="1:7" ht="13.5">
      <c r="A22" t="s">
        <v>136</v>
      </c>
      <c r="B22" s="2">
        <v>298.6</v>
      </c>
      <c r="C22" s="2">
        <v>144</v>
      </c>
      <c r="D22" s="2">
        <v>142</v>
      </c>
      <c r="E22" s="3">
        <v>253.9</v>
      </c>
      <c r="F22" s="3">
        <v>102.3</v>
      </c>
      <c r="G22" s="3">
        <v>126.5</v>
      </c>
    </row>
    <row r="23" spans="1:7" ht="13.5">
      <c r="A23" t="s">
        <v>190</v>
      </c>
      <c r="B23" s="2">
        <v>307</v>
      </c>
      <c r="C23" s="2">
        <v>144.8</v>
      </c>
      <c r="D23" s="2">
        <v>155.9</v>
      </c>
      <c r="E23" s="3">
        <v>258.3</v>
      </c>
      <c r="F23" s="3">
        <v>105.3</v>
      </c>
      <c r="G23" s="3">
        <v>137.2</v>
      </c>
    </row>
    <row r="24" spans="1:7" ht="13.5">
      <c r="A24" t="s">
        <v>201</v>
      </c>
      <c r="B24" s="2">
        <v>302.2</v>
      </c>
      <c r="C24" s="2">
        <v>143.3</v>
      </c>
      <c r="D24" s="2">
        <v>151.2</v>
      </c>
      <c r="E24" s="3">
        <v>261</v>
      </c>
      <c r="F24" s="3">
        <v>101.7</v>
      </c>
      <c r="G24" s="3">
        <v>137.2</v>
      </c>
    </row>
    <row r="26" spans="1:11" ht="17.25">
      <c r="A26" s="26" t="s">
        <v>80</v>
      </c>
      <c r="B26" s="27"/>
      <c r="C26" s="27"/>
      <c r="D26" s="27"/>
      <c r="E26" s="27"/>
      <c r="F26" s="27"/>
      <c r="G26" s="27"/>
      <c r="H26" s="27"/>
      <c r="I26" s="27"/>
      <c r="J26" s="27"/>
      <c r="K26" s="27"/>
    </row>
    <row r="27" spans="2:30" ht="13.5">
      <c r="B27" s="172" t="s">
        <v>18</v>
      </c>
      <c r="C27" s="172"/>
      <c r="D27" s="172"/>
      <c r="E27" s="172" t="s">
        <v>38</v>
      </c>
      <c r="F27" s="172"/>
      <c r="G27" s="172"/>
      <c r="H27" s="172"/>
      <c r="I27" s="172" t="s">
        <v>39</v>
      </c>
      <c r="J27" s="172"/>
      <c r="K27" s="172"/>
      <c r="L27" s="172"/>
      <c r="M27" s="172" t="s">
        <v>191</v>
      </c>
      <c r="N27" s="172"/>
      <c r="O27" s="172"/>
      <c r="P27" s="172"/>
      <c r="Q27" s="172" t="s">
        <v>41</v>
      </c>
      <c r="R27" s="172"/>
      <c r="S27" s="172"/>
      <c r="T27" s="172"/>
      <c r="U27" s="172" t="s">
        <v>42</v>
      </c>
      <c r="V27" s="172"/>
      <c r="W27" s="172"/>
      <c r="X27" s="172"/>
      <c r="Y27" s="172" t="s">
        <v>43</v>
      </c>
      <c r="Z27" s="172"/>
      <c r="AA27" s="172"/>
      <c r="AB27" s="172"/>
      <c r="AC27" s="172" t="s">
        <v>44</v>
      </c>
      <c r="AD27" s="172"/>
    </row>
    <row r="28" spans="2:30" ht="13.5">
      <c r="B28" s="4" t="s">
        <v>22</v>
      </c>
      <c r="C28" t="s">
        <v>20</v>
      </c>
      <c r="D28" t="s">
        <v>23</v>
      </c>
      <c r="E28" s="4" t="s">
        <v>24</v>
      </c>
      <c r="F28" t="s">
        <v>20</v>
      </c>
      <c r="G28" t="s">
        <v>21</v>
      </c>
      <c r="H28" s="4" t="s">
        <v>29</v>
      </c>
      <c r="I28" s="4" t="s">
        <v>25</v>
      </c>
      <c r="J28" t="s">
        <v>20</v>
      </c>
      <c r="K28" t="s">
        <v>21</v>
      </c>
      <c r="L28" s="4" t="s">
        <v>30</v>
      </c>
      <c r="M28" s="4" t="s">
        <v>26</v>
      </c>
      <c r="N28" t="s">
        <v>20</v>
      </c>
      <c r="O28" t="s">
        <v>21</v>
      </c>
      <c r="P28" s="4" t="s">
        <v>31</v>
      </c>
      <c r="Q28" s="4" t="s">
        <v>27</v>
      </c>
      <c r="R28" t="s">
        <v>20</v>
      </c>
      <c r="S28" t="s">
        <v>21</v>
      </c>
      <c r="T28" s="4" t="s">
        <v>32</v>
      </c>
      <c r="U28" s="4" t="s">
        <v>28</v>
      </c>
      <c r="V28" t="s">
        <v>20</v>
      </c>
      <c r="W28" t="s">
        <v>21</v>
      </c>
      <c r="X28" s="4" t="s">
        <v>33</v>
      </c>
      <c r="Y28" s="4" t="s">
        <v>34</v>
      </c>
      <c r="Z28" t="s">
        <v>20</v>
      </c>
      <c r="AA28" t="s">
        <v>21</v>
      </c>
      <c r="AB28" s="4" t="s">
        <v>35</v>
      </c>
      <c r="AC28" t="s">
        <v>36</v>
      </c>
      <c r="AD28" s="4" t="s">
        <v>37</v>
      </c>
    </row>
    <row r="29" spans="1:30" ht="13.5">
      <c r="A29" t="s">
        <v>0</v>
      </c>
      <c r="B29" s="4">
        <f>SUM(C29:D29)</f>
        <v>2507</v>
      </c>
      <c r="C29">
        <v>1285</v>
      </c>
      <c r="D29">
        <v>1222</v>
      </c>
      <c r="E29" s="4">
        <f aca="true" t="shared" si="0" ref="E29:E37">SUM(F29:G29)</f>
        <v>103</v>
      </c>
      <c r="F29">
        <v>68</v>
      </c>
      <c r="G29">
        <v>35</v>
      </c>
      <c r="H29" s="5">
        <f>E29/B29*100</f>
        <v>4.108496210610292</v>
      </c>
      <c r="I29" s="4">
        <f>SUM(J29:K29)</f>
        <v>1332</v>
      </c>
      <c r="J29">
        <v>780</v>
      </c>
      <c r="K29">
        <v>552</v>
      </c>
      <c r="L29" s="5">
        <f>I29/B29*100</f>
        <v>53.13123254886318</v>
      </c>
      <c r="M29" s="4">
        <f>SUM(N29:O29)</f>
        <v>0</v>
      </c>
      <c r="N29">
        <v>0</v>
      </c>
      <c r="O29">
        <v>0</v>
      </c>
      <c r="P29" s="5">
        <f>M29/B29*100</f>
        <v>0</v>
      </c>
      <c r="Q29" s="4">
        <f>SUM(R29:S29)</f>
        <v>73</v>
      </c>
      <c r="R29">
        <v>50</v>
      </c>
      <c r="S29">
        <v>23</v>
      </c>
      <c r="T29" s="5">
        <f>Q29/B29*100</f>
        <v>2.9118468288791384</v>
      </c>
      <c r="U29" s="4">
        <f>SUM(V29:W29)</f>
        <v>0</v>
      </c>
      <c r="V29">
        <v>0</v>
      </c>
      <c r="W29">
        <v>0</v>
      </c>
      <c r="X29" s="5">
        <f>U29/B29*100</f>
        <v>0</v>
      </c>
      <c r="Y29" s="4">
        <f>SUM(Z29:AA29)</f>
        <v>44</v>
      </c>
      <c r="Z29">
        <v>0</v>
      </c>
      <c r="AA29">
        <v>44</v>
      </c>
      <c r="AB29" s="5">
        <f>Y29/B29*100</f>
        <v>1.7550857598723573</v>
      </c>
      <c r="AC29">
        <v>161</v>
      </c>
      <c r="AD29" s="5">
        <f>AC29/D29*100</f>
        <v>13.175122749590834</v>
      </c>
    </row>
    <row r="30" spans="1:30" ht="13.5">
      <c r="A30" t="s">
        <v>1</v>
      </c>
      <c r="B30" s="4">
        <f aca="true" t="shared" si="1" ref="B30:B37">SUM(C30:D30)</f>
        <v>3300</v>
      </c>
      <c r="C30">
        <v>1841</v>
      </c>
      <c r="D30">
        <v>1459</v>
      </c>
      <c r="E30" s="4">
        <f t="shared" si="0"/>
        <v>143</v>
      </c>
      <c r="F30">
        <v>107</v>
      </c>
      <c r="G30">
        <v>36</v>
      </c>
      <c r="H30" s="5">
        <f aca="true" t="shared" si="2" ref="H30:H37">E30/B30*100</f>
        <v>4.333333333333334</v>
      </c>
      <c r="I30" s="4">
        <f aca="true" t="shared" si="3" ref="I30:I37">SUM(J30:K30)</f>
        <v>1588</v>
      </c>
      <c r="J30">
        <v>967</v>
      </c>
      <c r="K30">
        <v>621</v>
      </c>
      <c r="L30" s="5">
        <f aca="true" t="shared" si="4" ref="L30:L37">I30/B30*100</f>
        <v>48.12121212121212</v>
      </c>
      <c r="M30" s="4">
        <f aca="true" t="shared" si="5" ref="M30:M37">SUM(N30:O30)</f>
        <v>261</v>
      </c>
      <c r="N30">
        <v>141</v>
      </c>
      <c r="O30">
        <v>120</v>
      </c>
      <c r="P30" s="5">
        <f aca="true" t="shared" si="6" ref="P30:P37">M30/B30*100</f>
        <v>7.909090909090908</v>
      </c>
      <c r="Q30" s="4">
        <f aca="true" t="shared" si="7" ref="Q30:Q37">SUM(R30:S30)</f>
        <v>222</v>
      </c>
      <c r="R30">
        <v>151</v>
      </c>
      <c r="S30">
        <v>71</v>
      </c>
      <c r="T30" s="5">
        <f aca="true" t="shared" si="8" ref="T30:T37">Q30/B30*100</f>
        <v>6.7272727272727275</v>
      </c>
      <c r="U30" s="4">
        <f>SUM(V30:W30)</f>
        <v>0</v>
      </c>
      <c r="V30">
        <v>0</v>
      </c>
      <c r="W30">
        <v>0</v>
      </c>
      <c r="X30" s="5">
        <f aca="true" t="shared" si="9" ref="X30:X37">U30/B30*100</f>
        <v>0</v>
      </c>
      <c r="Y30" s="4">
        <f aca="true" t="shared" si="10" ref="Y30:Y37">SUM(Z30:AA30)</f>
        <v>66</v>
      </c>
      <c r="Z30">
        <v>3</v>
      </c>
      <c r="AA30">
        <v>63</v>
      </c>
      <c r="AB30" s="5">
        <f aca="true" t="shared" si="11" ref="AB30:AB37">Y30/B30*100</f>
        <v>2</v>
      </c>
      <c r="AC30">
        <v>133</v>
      </c>
      <c r="AD30" s="5">
        <f aca="true" t="shared" si="12" ref="AD30:AD37">AC30/D30*100</f>
        <v>9.115832762165867</v>
      </c>
    </row>
    <row r="31" spans="1:30" ht="13.5">
      <c r="A31" t="s">
        <v>2</v>
      </c>
      <c r="B31" s="4">
        <f t="shared" si="1"/>
        <v>3701</v>
      </c>
      <c r="C31">
        <v>2104</v>
      </c>
      <c r="D31">
        <v>1597</v>
      </c>
      <c r="E31" s="4">
        <f t="shared" si="0"/>
        <v>169</v>
      </c>
      <c r="F31">
        <v>131</v>
      </c>
      <c r="G31">
        <v>38</v>
      </c>
      <c r="H31" s="5">
        <f t="shared" si="2"/>
        <v>4.566333423399081</v>
      </c>
      <c r="I31" s="4">
        <f t="shared" si="3"/>
        <v>1505</v>
      </c>
      <c r="J31">
        <v>907</v>
      </c>
      <c r="K31">
        <v>598</v>
      </c>
      <c r="L31" s="5">
        <f t="shared" si="4"/>
        <v>40.66468522021076</v>
      </c>
      <c r="M31" s="4">
        <f t="shared" si="5"/>
        <v>232</v>
      </c>
      <c r="N31">
        <v>128</v>
      </c>
      <c r="O31">
        <v>104</v>
      </c>
      <c r="P31" s="5">
        <f t="shared" si="6"/>
        <v>6.2685760605241825</v>
      </c>
      <c r="Q31" s="4">
        <f t="shared" si="7"/>
        <v>387</v>
      </c>
      <c r="R31">
        <v>295</v>
      </c>
      <c r="S31">
        <v>92</v>
      </c>
      <c r="T31" s="5">
        <f t="shared" si="8"/>
        <v>10.456633342339908</v>
      </c>
      <c r="U31" s="4">
        <f aca="true" t="shared" si="13" ref="U31:U37">SUM(V31:W31)</f>
        <v>0</v>
      </c>
      <c r="V31">
        <v>0</v>
      </c>
      <c r="W31">
        <v>0</v>
      </c>
      <c r="X31" s="5">
        <f t="shared" si="9"/>
        <v>0</v>
      </c>
      <c r="Y31" s="4">
        <f t="shared" si="10"/>
        <v>79</v>
      </c>
      <c r="Z31">
        <v>1</v>
      </c>
      <c r="AA31">
        <v>78</v>
      </c>
      <c r="AB31" s="5">
        <f t="shared" si="11"/>
        <v>2.1345582275060795</v>
      </c>
      <c r="AC31">
        <v>110</v>
      </c>
      <c r="AD31" s="5">
        <f t="shared" si="12"/>
        <v>6.887914840325611</v>
      </c>
    </row>
    <row r="32" spans="1:30" ht="13.5">
      <c r="A32" t="s">
        <v>3</v>
      </c>
      <c r="B32" s="4">
        <f t="shared" si="1"/>
        <v>4774</v>
      </c>
      <c r="C32">
        <v>2867</v>
      </c>
      <c r="D32">
        <v>1907</v>
      </c>
      <c r="E32" s="4">
        <f t="shared" si="0"/>
        <v>213</v>
      </c>
      <c r="F32">
        <v>175</v>
      </c>
      <c r="G32">
        <v>38</v>
      </c>
      <c r="H32" s="5">
        <f t="shared" si="2"/>
        <v>4.461667364893172</v>
      </c>
      <c r="I32" s="4">
        <f t="shared" si="3"/>
        <v>1513</v>
      </c>
      <c r="J32">
        <v>968</v>
      </c>
      <c r="K32">
        <v>545</v>
      </c>
      <c r="L32" s="5">
        <f t="shared" si="4"/>
        <v>31.692501047339753</v>
      </c>
      <c r="M32" s="4">
        <f t="shared" si="5"/>
        <v>299</v>
      </c>
      <c r="N32">
        <v>214</v>
      </c>
      <c r="O32">
        <v>85</v>
      </c>
      <c r="P32" s="5">
        <f t="shared" si="6"/>
        <v>6.263091746962715</v>
      </c>
      <c r="Q32" s="4">
        <f t="shared" si="7"/>
        <v>711</v>
      </c>
      <c r="R32">
        <v>550</v>
      </c>
      <c r="S32">
        <v>161</v>
      </c>
      <c r="T32" s="5">
        <f t="shared" si="8"/>
        <v>14.893171344784248</v>
      </c>
      <c r="U32" s="4">
        <f t="shared" si="13"/>
        <v>509</v>
      </c>
      <c r="V32">
        <v>251</v>
      </c>
      <c r="W32">
        <v>258</v>
      </c>
      <c r="X32" s="5">
        <f t="shared" si="9"/>
        <v>10.661918726434855</v>
      </c>
      <c r="Y32" s="4">
        <f t="shared" si="10"/>
        <v>72</v>
      </c>
      <c r="Z32">
        <v>1</v>
      </c>
      <c r="AA32">
        <v>71</v>
      </c>
      <c r="AB32" s="5">
        <f t="shared" si="11"/>
        <v>1.508169250104734</v>
      </c>
      <c r="AC32">
        <v>80</v>
      </c>
      <c r="AD32" s="5">
        <f t="shared" si="12"/>
        <v>4.195070791819612</v>
      </c>
    </row>
    <row r="33" spans="1:30" ht="13.5">
      <c r="A33" t="s">
        <v>11</v>
      </c>
      <c r="B33" s="4">
        <f t="shared" si="1"/>
        <v>6505</v>
      </c>
      <c r="C33">
        <v>4018</v>
      </c>
      <c r="D33">
        <v>2487</v>
      </c>
      <c r="E33" s="4">
        <f t="shared" si="0"/>
        <v>322</v>
      </c>
      <c r="F33">
        <v>276</v>
      </c>
      <c r="G33">
        <v>46</v>
      </c>
      <c r="H33" s="5">
        <f t="shared" si="2"/>
        <v>4.950038431975404</v>
      </c>
      <c r="I33" s="4">
        <f t="shared" si="3"/>
        <v>1319</v>
      </c>
      <c r="J33">
        <v>868</v>
      </c>
      <c r="K33">
        <v>451</v>
      </c>
      <c r="L33" s="5">
        <f t="shared" si="4"/>
        <v>20.276710222905457</v>
      </c>
      <c r="M33" s="4">
        <f>SUM(N33:O33)</f>
        <v>419</v>
      </c>
      <c r="N33">
        <v>267</v>
      </c>
      <c r="O33">
        <v>152</v>
      </c>
      <c r="P33" s="5">
        <f t="shared" si="6"/>
        <v>6.441199077632591</v>
      </c>
      <c r="Q33" s="4">
        <f t="shared" si="7"/>
        <v>1145</v>
      </c>
      <c r="R33">
        <v>866</v>
      </c>
      <c r="S33">
        <v>279</v>
      </c>
      <c r="T33" s="5">
        <f t="shared" si="8"/>
        <v>17.60184473481937</v>
      </c>
      <c r="U33" s="4">
        <f t="shared" si="13"/>
        <v>864</v>
      </c>
      <c r="V33">
        <v>466</v>
      </c>
      <c r="W33">
        <v>398</v>
      </c>
      <c r="X33" s="5">
        <f t="shared" si="9"/>
        <v>13.282090699461952</v>
      </c>
      <c r="Y33" s="4">
        <f t="shared" si="10"/>
        <v>143</v>
      </c>
      <c r="Z33">
        <v>0</v>
      </c>
      <c r="AA33">
        <v>143</v>
      </c>
      <c r="AB33" s="5">
        <f t="shared" si="11"/>
        <v>2.1983089930822444</v>
      </c>
      <c r="AC33">
        <v>78</v>
      </c>
      <c r="AD33" s="5">
        <f t="shared" si="12"/>
        <v>3.1363088057901085</v>
      </c>
    </row>
    <row r="34" spans="1:30" ht="13.5">
      <c r="A34" t="s">
        <v>14</v>
      </c>
      <c r="B34" s="4">
        <f>SUM(C34:D34)</f>
        <v>6757</v>
      </c>
      <c r="C34">
        <v>4063</v>
      </c>
      <c r="D34">
        <v>2694</v>
      </c>
      <c r="E34" s="4">
        <f>SUM(F34:G34)</f>
        <v>294</v>
      </c>
      <c r="F34">
        <v>252</v>
      </c>
      <c r="G34">
        <v>42</v>
      </c>
      <c r="H34" s="5">
        <f>E34/B34*100</f>
        <v>4.351043362438952</v>
      </c>
      <c r="I34" s="4">
        <f>SUM(J34:K34)</f>
        <v>1295</v>
      </c>
      <c r="J34">
        <v>833</v>
      </c>
      <c r="K34">
        <v>462</v>
      </c>
      <c r="L34" s="5">
        <f>I34/B34*100</f>
        <v>19.16531004883824</v>
      </c>
      <c r="M34" s="4">
        <f>SUM(N34:O34)</f>
        <v>438</v>
      </c>
      <c r="N34">
        <v>272</v>
      </c>
      <c r="O34">
        <v>166</v>
      </c>
      <c r="P34" s="5">
        <f>M34/B34*100</f>
        <v>6.482166642000887</v>
      </c>
      <c r="Q34" s="4">
        <f>SUM(R34:S34)</f>
        <v>1314</v>
      </c>
      <c r="R34">
        <v>994</v>
      </c>
      <c r="S34">
        <v>320</v>
      </c>
      <c r="T34" s="5">
        <f>Q34/B34*100</f>
        <v>19.446499926002662</v>
      </c>
      <c r="U34" s="4">
        <f>SUM(V34:W34)</f>
        <v>854</v>
      </c>
      <c r="V34">
        <v>429</v>
      </c>
      <c r="W34">
        <v>425</v>
      </c>
      <c r="X34" s="5">
        <f>U34/B34*100</f>
        <v>12.638745005179814</v>
      </c>
      <c r="Y34" s="4">
        <f>SUM(Z34:AA34)</f>
        <v>172</v>
      </c>
      <c r="Z34">
        <v>4</v>
      </c>
      <c r="AA34">
        <v>168</v>
      </c>
      <c r="AB34" s="5">
        <f>Y34/B34*100</f>
        <v>2.545508361698979</v>
      </c>
      <c r="AC34">
        <v>82</v>
      </c>
      <c r="AD34" s="5">
        <f>AC34/D34*100</f>
        <v>3.0438010393466963</v>
      </c>
    </row>
    <row r="35" spans="1:30" ht="13.5">
      <c r="A35" t="s">
        <v>134</v>
      </c>
      <c r="B35" s="4">
        <f>SUM(C35:D35)</f>
        <v>7096</v>
      </c>
      <c r="C35">
        <v>4246</v>
      </c>
      <c r="D35">
        <v>2850</v>
      </c>
      <c r="E35" s="4">
        <f>SUM(F35:G35)</f>
        <v>335</v>
      </c>
      <c r="F35">
        <v>294</v>
      </c>
      <c r="G35">
        <v>41</v>
      </c>
      <c r="H35" s="5">
        <f>E35/B35*100</f>
        <v>4.7209695603156705</v>
      </c>
      <c r="I35" s="4">
        <f>SUM(J35:K35)</f>
        <v>1279</v>
      </c>
      <c r="J35">
        <v>833</v>
      </c>
      <c r="K35">
        <v>446</v>
      </c>
      <c r="L35" s="5">
        <f>I35/B35*100</f>
        <v>18.024239007891772</v>
      </c>
      <c r="M35" s="4">
        <f>SUM(N35:O35)</f>
        <v>460</v>
      </c>
      <c r="N35">
        <v>280</v>
      </c>
      <c r="O35">
        <v>180</v>
      </c>
      <c r="P35" s="5">
        <f>M35/B35*100</f>
        <v>6.482525366403608</v>
      </c>
      <c r="Q35" s="4">
        <f>SUM(R35:S35)</f>
        <v>1304</v>
      </c>
      <c r="R35">
        <v>987</v>
      </c>
      <c r="S35">
        <v>317</v>
      </c>
      <c r="T35" s="5">
        <f>Q35/B35*100</f>
        <v>18.376550169109358</v>
      </c>
      <c r="U35" s="4">
        <f>SUM(V35:W35)</f>
        <v>912</v>
      </c>
      <c r="V35">
        <v>462</v>
      </c>
      <c r="W35">
        <v>450</v>
      </c>
      <c r="X35" s="5">
        <f>U35/B35*100</f>
        <v>12.852311161217585</v>
      </c>
      <c r="Y35" s="4">
        <f>SUM(Z35:AA35)</f>
        <v>183</v>
      </c>
      <c r="Z35">
        <v>1</v>
      </c>
      <c r="AA35">
        <v>182</v>
      </c>
      <c r="AB35" s="5">
        <f>Y35/B35*100</f>
        <v>2.5789177001127395</v>
      </c>
      <c r="AC35">
        <v>93</v>
      </c>
      <c r="AD35" s="5">
        <f>AC35/D35*100</f>
        <v>3.263157894736842</v>
      </c>
    </row>
    <row r="36" spans="1:30" ht="13.5">
      <c r="A36" t="s">
        <v>136</v>
      </c>
      <c r="B36" s="4">
        <f>SUM(C36:D36)</f>
        <v>7287</v>
      </c>
      <c r="C36" s="82">
        <v>4427</v>
      </c>
      <c r="D36" s="82">
        <v>2860</v>
      </c>
      <c r="E36" s="4">
        <f>SUM(F36:G36)</f>
        <v>303</v>
      </c>
      <c r="F36">
        <v>261</v>
      </c>
      <c r="G36">
        <v>42</v>
      </c>
      <c r="H36" s="5">
        <f>E36/B36*100</f>
        <v>4.158089748867847</v>
      </c>
      <c r="I36" s="4">
        <f>SUM(J36:K36)</f>
        <v>1359</v>
      </c>
      <c r="J36">
        <v>870</v>
      </c>
      <c r="K36">
        <v>489</v>
      </c>
      <c r="L36" s="5">
        <f>I36/B36*100</f>
        <v>18.64965006175381</v>
      </c>
      <c r="M36" s="4">
        <f>SUM(N36:O36)</f>
        <v>474</v>
      </c>
      <c r="N36">
        <v>307</v>
      </c>
      <c r="O36">
        <v>167</v>
      </c>
      <c r="P36" s="5">
        <f>M36/B36*100</f>
        <v>6.504734458624949</v>
      </c>
      <c r="Q36" s="4">
        <f>SUM(R36:S36)</f>
        <v>1376</v>
      </c>
      <c r="R36">
        <v>1063</v>
      </c>
      <c r="S36">
        <v>313</v>
      </c>
      <c r="T36" s="5">
        <f>Q36/B36*100</f>
        <v>18.882942225881706</v>
      </c>
      <c r="U36" s="4">
        <f>SUM(V36:W36)</f>
        <v>934</v>
      </c>
      <c r="V36">
        <v>470</v>
      </c>
      <c r="W36">
        <v>464</v>
      </c>
      <c r="X36" s="5">
        <f>U36/B36*100</f>
        <v>12.817345958556334</v>
      </c>
      <c r="Y36" s="4">
        <f>SUM(Z36:AA36)</f>
        <v>200</v>
      </c>
      <c r="Z36">
        <v>4</v>
      </c>
      <c r="AA36">
        <v>196</v>
      </c>
      <c r="AB36" s="5">
        <f>Y36/B36*100</f>
        <v>2.7446136956223413</v>
      </c>
      <c r="AC36">
        <v>96</v>
      </c>
      <c r="AD36" s="5">
        <f>AC36/D36*100</f>
        <v>3.3566433566433567</v>
      </c>
    </row>
    <row r="37" spans="1:30" ht="13.5">
      <c r="A37" t="s">
        <v>190</v>
      </c>
      <c r="B37" s="4">
        <f t="shared" si="1"/>
        <v>7431</v>
      </c>
      <c r="C37" s="149">
        <v>4506</v>
      </c>
      <c r="D37" s="149">
        <v>2925</v>
      </c>
      <c r="E37" s="4">
        <f t="shared" si="0"/>
        <v>328</v>
      </c>
      <c r="F37" s="150">
        <v>277</v>
      </c>
      <c r="G37" s="150">
        <v>51</v>
      </c>
      <c r="H37" s="5">
        <f t="shared" si="2"/>
        <v>4.413941596016687</v>
      </c>
      <c r="I37" s="4">
        <f t="shared" si="3"/>
        <v>1348</v>
      </c>
      <c r="J37" s="150">
        <v>861</v>
      </c>
      <c r="K37" s="150">
        <v>487</v>
      </c>
      <c r="L37" s="5">
        <f t="shared" si="4"/>
        <v>18.140223388507604</v>
      </c>
      <c r="M37" s="4">
        <f t="shared" si="5"/>
        <v>456</v>
      </c>
      <c r="N37" s="150">
        <v>311</v>
      </c>
      <c r="O37" s="150">
        <v>145</v>
      </c>
      <c r="P37" s="5">
        <f t="shared" si="6"/>
        <v>6.1364553895841745</v>
      </c>
      <c r="Q37" s="4">
        <f t="shared" si="7"/>
        <v>1356</v>
      </c>
      <c r="R37" s="149">
        <v>1047</v>
      </c>
      <c r="S37" s="150">
        <v>309</v>
      </c>
      <c r="T37" s="5">
        <f t="shared" si="8"/>
        <v>18.24788050060557</v>
      </c>
      <c r="U37" s="4">
        <f t="shared" si="13"/>
        <v>990</v>
      </c>
      <c r="V37" s="150">
        <v>504</v>
      </c>
      <c r="W37" s="150">
        <v>486</v>
      </c>
      <c r="X37" s="5">
        <f t="shared" si="9"/>
        <v>13.322567622123538</v>
      </c>
      <c r="Y37" s="4">
        <f t="shared" si="10"/>
        <v>208</v>
      </c>
      <c r="Z37" s="150">
        <v>1</v>
      </c>
      <c r="AA37" s="150">
        <v>207</v>
      </c>
      <c r="AB37" s="5">
        <f t="shared" si="11"/>
        <v>2.799084914547167</v>
      </c>
      <c r="AC37" s="150">
        <v>101</v>
      </c>
      <c r="AD37" s="5">
        <f t="shared" si="12"/>
        <v>3.452991452991453</v>
      </c>
    </row>
    <row r="38" spans="1:30" ht="13.5">
      <c r="A38" t="s">
        <v>201</v>
      </c>
      <c r="B38" s="4">
        <f>SUM(C38:D38)</f>
        <v>7278</v>
      </c>
      <c r="C38" s="149">
        <v>4339</v>
      </c>
      <c r="D38" s="149">
        <v>2939</v>
      </c>
      <c r="E38" s="4">
        <f>SUM(F38:G38)</f>
        <v>292</v>
      </c>
      <c r="F38" s="150">
        <v>250</v>
      </c>
      <c r="G38" s="150">
        <v>42</v>
      </c>
      <c r="H38" s="5">
        <f>E38/B38*100</f>
        <v>4.012091233855455</v>
      </c>
      <c r="I38" s="4">
        <f>SUM(J38:K38)</f>
        <v>1265</v>
      </c>
      <c r="J38" s="150">
        <v>804</v>
      </c>
      <c r="K38" s="150">
        <v>461</v>
      </c>
      <c r="L38" s="5">
        <f>I38/B38*100</f>
        <v>17.381148667216266</v>
      </c>
      <c r="M38" s="4">
        <f>SUM(N38:O38)</f>
        <v>457</v>
      </c>
      <c r="N38" s="150">
        <v>276</v>
      </c>
      <c r="O38" s="150">
        <v>181</v>
      </c>
      <c r="P38" s="5">
        <f>M38/B38*100</f>
        <v>6.2791975817532295</v>
      </c>
      <c r="Q38" s="4">
        <f>SUM(R38:S38)</f>
        <v>1336</v>
      </c>
      <c r="R38" s="149">
        <v>1017</v>
      </c>
      <c r="S38" s="150">
        <v>319</v>
      </c>
      <c r="T38" s="5">
        <f>Q38/B38*100</f>
        <v>18.356691398735915</v>
      </c>
      <c r="U38" s="4">
        <f>SUM(V38:W38)</f>
        <v>957</v>
      </c>
      <c r="V38" s="150">
        <v>517</v>
      </c>
      <c r="W38" s="150">
        <v>440</v>
      </c>
      <c r="X38" s="5">
        <f>U38/B38*100</f>
        <v>13.14921681780709</v>
      </c>
      <c r="Y38" s="4">
        <f>SUM(Z38:AA38)</f>
        <v>218</v>
      </c>
      <c r="Z38" s="150">
        <v>2</v>
      </c>
      <c r="AA38" s="150">
        <v>216</v>
      </c>
      <c r="AB38" s="5">
        <f>Y38/B38*100</f>
        <v>2.9953283869194833</v>
      </c>
      <c r="AC38" s="150">
        <v>93</v>
      </c>
      <c r="AD38" s="5">
        <f>AC38/D38*100</f>
        <v>3.164341612793467</v>
      </c>
    </row>
    <row r="40" spans="1:7" ht="17.25">
      <c r="A40" s="26" t="s">
        <v>81</v>
      </c>
      <c r="B40" s="27"/>
      <c r="C40" s="27"/>
      <c r="D40" s="27"/>
      <c r="E40" s="27"/>
      <c r="F40" s="27"/>
      <c r="G40" s="27"/>
    </row>
    <row r="41" spans="26:48" ht="13.5">
      <c r="Z41" s="173" t="s">
        <v>202</v>
      </c>
      <c r="AA41" s="172"/>
      <c r="AG41" s="172"/>
      <c r="AH41" s="172"/>
      <c r="AI41" s="172"/>
      <c r="AJ41" s="172"/>
      <c r="AK41" s="172"/>
      <c r="AL41" s="172"/>
      <c r="AM41" s="172"/>
      <c r="AN41" s="172"/>
      <c r="AO41" s="172"/>
      <c r="AP41" s="22"/>
      <c r="AQ41" s="22"/>
      <c r="AR41" s="22"/>
      <c r="AS41" s="22"/>
      <c r="AT41" s="22"/>
      <c r="AU41" s="22"/>
      <c r="AV41" s="22"/>
    </row>
    <row r="42" spans="26:29" ht="13.5">
      <c r="Z42" t="s">
        <v>91</v>
      </c>
      <c r="AA42" t="s">
        <v>92</v>
      </c>
      <c r="AB42" t="s">
        <v>93</v>
      </c>
      <c r="AC42" t="s">
        <v>94</v>
      </c>
    </row>
    <row r="43" spans="3:30" ht="13.5">
      <c r="C43" s="172" t="s">
        <v>83</v>
      </c>
      <c r="D43" s="172"/>
      <c r="E43" s="172"/>
      <c r="F43" s="172"/>
      <c r="G43" s="172"/>
      <c r="H43" s="172"/>
      <c r="I43" s="172"/>
      <c r="J43" s="172"/>
      <c r="K43" s="172"/>
      <c r="L43" s="22"/>
      <c r="M43" s="33"/>
      <c r="O43" s="22" t="s">
        <v>86</v>
      </c>
      <c r="P43" s="22"/>
      <c r="Q43" s="22"/>
      <c r="R43" s="22"/>
      <c r="S43" s="22"/>
      <c r="T43" s="22"/>
      <c r="U43" s="22"/>
      <c r="Y43" s="37"/>
      <c r="Z43" s="151">
        <v>1166000</v>
      </c>
      <c r="AA43" s="151">
        <v>1242000</v>
      </c>
      <c r="AB43" s="35">
        <f>C38</f>
        <v>4339</v>
      </c>
      <c r="AC43" s="35">
        <f>D38</f>
        <v>2939</v>
      </c>
      <c r="AD43" s="35"/>
    </row>
    <row r="44" spans="3:29" ht="13.5">
      <c r="C44" t="s">
        <v>84</v>
      </c>
      <c r="D44">
        <v>40</v>
      </c>
      <c r="E44">
        <v>50</v>
      </c>
      <c r="F44">
        <v>60</v>
      </c>
      <c r="G44" t="s">
        <v>85</v>
      </c>
      <c r="H44">
        <v>14</v>
      </c>
      <c r="I44">
        <v>15</v>
      </c>
      <c r="J44">
        <v>16</v>
      </c>
      <c r="K44">
        <v>17</v>
      </c>
      <c r="L44">
        <v>18</v>
      </c>
      <c r="M44" s="33"/>
      <c r="O44" t="s">
        <v>84</v>
      </c>
      <c r="P44">
        <v>40</v>
      </c>
      <c r="Q44">
        <v>50</v>
      </c>
      <c r="R44">
        <v>60</v>
      </c>
      <c r="S44" t="s">
        <v>85</v>
      </c>
      <c r="T44">
        <v>14</v>
      </c>
      <c r="U44">
        <v>15</v>
      </c>
      <c r="V44">
        <v>16</v>
      </c>
      <c r="W44">
        <v>17</v>
      </c>
      <c r="X44">
        <v>18</v>
      </c>
      <c r="Y44" s="37"/>
      <c r="Z44" s="36"/>
      <c r="AA44" s="36"/>
      <c r="AB44" s="35"/>
      <c r="AC44" s="35"/>
    </row>
    <row r="45" spans="1:50" ht="13.5">
      <c r="A45" s="171" t="s">
        <v>87</v>
      </c>
      <c r="B45" t="s">
        <v>88</v>
      </c>
      <c r="C45" s="39">
        <v>107.5</v>
      </c>
      <c r="D45" s="39">
        <v>158.7</v>
      </c>
      <c r="E45" s="39">
        <v>181.2</v>
      </c>
      <c r="F45" s="39">
        <v>240.5</v>
      </c>
      <c r="G45" s="39">
        <v>332.6</v>
      </c>
      <c r="H45" s="39">
        <v>341.91155741850463</v>
      </c>
      <c r="I45" s="39">
        <v>357.3</v>
      </c>
      <c r="J45" s="39">
        <v>379.8351855848079</v>
      </c>
      <c r="K45" s="39">
        <v>382.86407135920143</v>
      </c>
      <c r="L45" s="39">
        <f>AB45/Z45*100000</f>
        <v>372.1269296740995</v>
      </c>
      <c r="M45" s="171" t="s">
        <v>87</v>
      </c>
      <c r="N45" t="s">
        <v>88</v>
      </c>
      <c r="O45" s="39">
        <v>95.6</v>
      </c>
      <c r="P45" s="39">
        <v>117.8</v>
      </c>
      <c r="Q45" s="39">
        <v>129.7</v>
      </c>
      <c r="R45" s="39">
        <v>151.7</v>
      </c>
      <c r="S45" s="39">
        <v>194.9</v>
      </c>
      <c r="T45" s="39">
        <v>213.1361151789465</v>
      </c>
      <c r="U45" s="81">
        <v>225.5</v>
      </c>
      <c r="V45" s="37">
        <v>231.8262119755477</v>
      </c>
      <c r="W45" s="39">
        <v>233.15318762255487</v>
      </c>
      <c r="X45" s="39">
        <f>AC45/AA45*100000</f>
        <v>236.634460547504</v>
      </c>
      <c r="Y45" s="37"/>
      <c r="Z45" s="34">
        <f>Z43</f>
        <v>1166000</v>
      </c>
      <c r="AA45" s="34">
        <f>AA43</f>
        <v>1242000</v>
      </c>
      <c r="AB45" s="35">
        <f>C38</f>
        <v>4339</v>
      </c>
      <c r="AC45" s="35">
        <f>D38</f>
        <v>2939</v>
      </c>
      <c r="AE45" s="33"/>
      <c r="AG45" s="39"/>
      <c r="AH45" s="39"/>
      <c r="AI45" s="39"/>
      <c r="AJ45" s="39"/>
      <c r="AK45" s="39"/>
      <c r="AL45" s="39"/>
      <c r="AM45" s="39"/>
      <c r="AN45" s="39"/>
      <c r="AO45" s="39"/>
      <c r="AP45" s="39"/>
      <c r="AQ45" s="39"/>
      <c r="AR45" s="39"/>
      <c r="AS45" s="39"/>
      <c r="AT45" s="39"/>
      <c r="AU45" s="39"/>
      <c r="AV45" s="39"/>
      <c r="AW45" s="39"/>
      <c r="AX45" s="39"/>
    </row>
    <row r="46" spans="1:50" ht="13.5">
      <c r="A46" s="171"/>
      <c r="B46" t="s">
        <v>89</v>
      </c>
      <c r="C46" s="39">
        <v>94</v>
      </c>
      <c r="D46" s="39">
        <v>122.1</v>
      </c>
      <c r="E46" s="39">
        <v>140.5</v>
      </c>
      <c r="F46" s="39">
        <v>187.4</v>
      </c>
      <c r="G46" s="39">
        <v>281</v>
      </c>
      <c r="H46" s="39">
        <v>298.8</v>
      </c>
      <c r="I46" s="39">
        <v>303.3</v>
      </c>
      <c r="J46" s="39">
        <v>313.5</v>
      </c>
      <c r="K46" s="39">
        <v>319.1</v>
      </c>
      <c r="L46" s="39">
        <v>321.7</v>
      </c>
      <c r="M46" s="171"/>
      <c r="N46" t="s">
        <v>89</v>
      </c>
      <c r="O46" s="39">
        <v>80.4</v>
      </c>
      <c r="P46" s="39">
        <v>95.2</v>
      </c>
      <c r="Q46" s="39">
        <v>105.2</v>
      </c>
      <c r="R46" s="39">
        <v>125.9</v>
      </c>
      <c r="S46" s="39">
        <v>174.6</v>
      </c>
      <c r="T46" s="39">
        <v>187.1</v>
      </c>
      <c r="U46">
        <v>190.1</v>
      </c>
      <c r="V46" s="37">
        <v>197.1</v>
      </c>
      <c r="W46" s="39">
        <v>200.3</v>
      </c>
      <c r="X46" s="39">
        <v>203.2</v>
      </c>
      <c r="Y46" s="37"/>
      <c r="Z46" s="36"/>
      <c r="AA46" s="36"/>
      <c r="AB46" s="35"/>
      <c r="AC46" s="35"/>
      <c r="AE46" s="33"/>
      <c r="AG46" s="39"/>
      <c r="AH46" s="39"/>
      <c r="AI46" s="39"/>
      <c r="AJ46" s="39"/>
      <c r="AK46" s="39"/>
      <c r="AL46" s="39"/>
      <c r="AM46" s="39"/>
      <c r="AN46" s="39"/>
      <c r="AO46" s="39"/>
      <c r="AP46" s="39"/>
      <c r="AQ46" s="39"/>
      <c r="AR46" s="39"/>
      <c r="AS46" s="39"/>
      <c r="AT46" s="39"/>
      <c r="AU46" s="39"/>
      <c r="AV46" s="39"/>
      <c r="AW46" s="39"/>
      <c r="AX46" s="39"/>
    </row>
    <row r="47" spans="1:29" ht="13.5">
      <c r="A47" s="171" t="s">
        <v>38</v>
      </c>
      <c r="B47" t="s">
        <v>88</v>
      </c>
      <c r="C47" s="39">
        <v>5.7</v>
      </c>
      <c r="D47" s="39">
        <v>9.2</v>
      </c>
      <c r="E47" s="39">
        <v>11.3</v>
      </c>
      <c r="F47" s="39">
        <v>14.7</v>
      </c>
      <c r="G47" s="39">
        <v>22.8</v>
      </c>
      <c r="H47" s="39">
        <v>21.20642689378862</v>
      </c>
      <c r="I47" s="39">
        <v>24.7</v>
      </c>
      <c r="J47" s="39">
        <v>23.349832757876563</v>
      </c>
      <c r="K47" s="39">
        <v>23.53602924245424</v>
      </c>
      <c r="L47" s="39">
        <f>AB47/Z47*100000</f>
        <v>21.44082332761578</v>
      </c>
      <c r="M47" s="171" t="s">
        <v>38</v>
      </c>
      <c r="N47" t="s">
        <v>88</v>
      </c>
      <c r="O47" s="39">
        <v>2.7</v>
      </c>
      <c r="P47" s="39">
        <v>2.9</v>
      </c>
      <c r="Q47" s="39">
        <v>3.1</v>
      </c>
      <c r="R47" s="39">
        <v>3</v>
      </c>
      <c r="S47" s="39">
        <v>3.6</v>
      </c>
      <c r="T47" s="39">
        <v>3.322834757800948</v>
      </c>
      <c r="U47" s="39">
        <v>3.2</v>
      </c>
      <c r="V47" s="37">
        <v>4.0420980549582675</v>
      </c>
      <c r="W47" s="39">
        <v>4.065235066239419</v>
      </c>
      <c r="X47" s="39">
        <f>AC47/AA47*100000</f>
        <v>3.3816425120772946</v>
      </c>
      <c r="Y47" s="37"/>
      <c r="Z47" s="34">
        <f>Z43</f>
        <v>1166000</v>
      </c>
      <c r="AA47" s="34">
        <f>AA43</f>
        <v>1242000</v>
      </c>
      <c r="AB47" s="35">
        <f>F38</f>
        <v>250</v>
      </c>
      <c r="AC47" s="35">
        <f>G38</f>
        <v>42</v>
      </c>
    </row>
    <row r="48" spans="1:29" ht="13.5">
      <c r="A48" s="171"/>
      <c r="B48" t="s">
        <v>89</v>
      </c>
      <c r="C48" s="39">
        <v>4.8</v>
      </c>
      <c r="D48" s="39">
        <v>5.9</v>
      </c>
      <c r="E48" s="39">
        <v>7.1</v>
      </c>
      <c r="F48" s="39">
        <v>8.5</v>
      </c>
      <c r="G48" s="39">
        <v>13.4</v>
      </c>
      <c r="H48" s="39">
        <v>14.7</v>
      </c>
      <c r="I48" s="39">
        <v>15.2</v>
      </c>
      <c r="J48" s="39">
        <v>15.3</v>
      </c>
      <c r="K48" s="39">
        <v>15.4</v>
      </c>
      <c r="L48" s="39">
        <v>15.7</v>
      </c>
      <c r="M48" s="171"/>
      <c r="N48" t="s">
        <v>89</v>
      </c>
      <c r="O48" s="39">
        <v>1.9</v>
      </c>
      <c r="P48" s="39">
        <v>2.2</v>
      </c>
      <c r="Q48" s="39">
        <v>2</v>
      </c>
      <c r="R48" s="39">
        <v>1.9</v>
      </c>
      <c r="S48" s="39">
        <v>2.3</v>
      </c>
      <c r="T48" s="39">
        <v>2.6</v>
      </c>
      <c r="U48" s="39">
        <v>2.6</v>
      </c>
      <c r="V48" s="37">
        <v>2.7</v>
      </c>
      <c r="W48" s="39">
        <v>2.7</v>
      </c>
      <c r="X48" s="39">
        <v>2.6</v>
      </c>
      <c r="Y48" s="37"/>
      <c r="Z48" s="36"/>
      <c r="AA48" s="36"/>
      <c r="AB48" s="35"/>
      <c r="AC48" s="35"/>
    </row>
    <row r="49" spans="1:29" ht="13.5">
      <c r="A49" s="171" t="s">
        <v>39</v>
      </c>
      <c r="B49" t="s">
        <v>88</v>
      </c>
      <c r="C49" s="39">
        <v>65.2</v>
      </c>
      <c r="D49" s="39">
        <v>83.3</v>
      </c>
      <c r="E49" s="39">
        <v>78.1</v>
      </c>
      <c r="F49" s="39">
        <v>81.2</v>
      </c>
      <c r="G49" s="39">
        <v>71.9</v>
      </c>
      <c r="H49" s="39">
        <v>70.09902223224572</v>
      </c>
      <c r="I49" s="39">
        <v>70.1</v>
      </c>
      <c r="J49" s="39">
        <v>72.57836102719034</v>
      </c>
      <c r="K49" s="39">
        <v>73.15711616517365</v>
      </c>
      <c r="L49" s="39">
        <f>AB49/Z49*100000</f>
        <v>68.95368782161235</v>
      </c>
      <c r="M49" s="171" t="s">
        <v>39</v>
      </c>
      <c r="N49" t="s">
        <v>88</v>
      </c>
      <c r="O49" s="39">
        <v>43.2</v>
      </c>
      <c r="P49" s="39">
        <v>50.1</v>
      </c>
      <c r="Q49" s="39">
        <v>48.6</v>
      </c>
      <c r="R49" s="39">
        <v>43.4</v>
      </c>
      <c r="S49" s="39">
        <v>35.3</v>
      </c>
      <c r="T49" s="39">
        <v>36.55118233581043</v>
      </c>
      <c r="U49" s="39">
        <v>35.3</v>
      </c>
      <c r="V49" s="37">
        <v>38.5980735836211</v>
      </c>
      <c r="W49" s="39">
        <v>38.819009358011705</v>
      </c>
      <c r="X49" s="39">
        <f>AC49/AA49*100000</f>
        <v>37.11755233494364</v>
      </c>
      <c r="Y49" s="37"/>
      <c r="Z49" s="34">
        <f>Z43</f>
        <v>1166000</v>
      </c>
      <c r="AA49" s="34">
        <f>AA43</f>
        <v>1242000</v>
      </c>
      <c r="AB49" s="35">
        <f>J38</f>
        <v>804</v>
      </c>
      <c r="AC49" s="35">
        <f>K38</f>
        <v>461</v>
      </c>
    </row>
    <row r="50" spans="1:29" ht="13.5">
      <c r="A50" s="171"/>
      <c r="B50" t="s">
        <v>89</v>
      </c>
      <c r="C50" s="39">
        <v>52.2</v>
      </c>
      <c r="D50" s="39">
        <v>59.4</v>
      </c>
      <c r="E50" s="39">
        <v>55.5</v>
      </c>
      <c r="F50" s="39">
        <v>51.1</v>
      </c>
      <c r="G50" s="39">
        <v>53.6</v>
      </c>
      <c r="H50" s="39">
        <v>51.6</v>
      </c>
      <c r="I50" s="39">
        <v>52.2</v>
      </c>
      <c r="J50" s="39">
        <v>53.3</v>
      </c>
      <c r="K50" s="39">
        <v>53</v>
      </c>
      <c r="L50" s="39">
        <v>53.2</v>
      </c>
      <c r="M50" s="171"/>
      <c r="N50" t="s">
        <v>89</v>
      </c>
      <c r="O50" s="39">
        <v>31.7</v>
      </c>
      <c r="P50" s="39">
        <v>35.5</v>
      </c>
      <c r="Q50" s="39">
        <v>34.4</v>
      </c>
      <c r="R50" s="39">
        <v>30.6</v>
      </c>
      <c r="S50" s="39">
        <v>27.9</v>
      </c>
      <c r="T50" s="39">
        <v>27.1</v>
      </c>
      <c r="U50" s="39">
        <v>27</v>
      </c>
      <c r="V50" s="37">
        <v>27.4</v>
      </c>
      <c r="W50" s="39">
        <v>27.4</v>
      </c>
      <c r="X50" s="39">
        <v>27.4</v>
      </c>
      <c r="Y50" s="37"/>
      <c r="Z50" s="36"/>
      <c r="AA50" s="36"/>
      <c r="AB50" s="35"/>
      <c r="AC50" s="35"/>
    </row>
    <row r="51" spans="1:29" ht="13.5" customHeight="1">
      <c r="A51" s="171" t="s">
        <v>191</v>
      </c>
      <c r="B51" t="s">
        <v>88</v>
      </c>
      <c r="C51" s="38" t="s">
        <v>95</v>
      </c>
      <c r="D51" s="39">
        <v>12.2</v>
      </c>
      <c r="E51" s="39">
        <v>11</v>
      </c>
      <c r="F51" s="39">
        <v>18</v>
      </c>
      <c r="G51" s="39">
        <v>22.1</v>
      </c>
      <c r="H51" s="39">
        <v>22.88947664726391</v>
      </c>
      <c r="I51" s="39">
        <v>23.6</v>
      </c>
      <c r="J51" s="39">
        <v>26.215877211911952</v>
      </c>
      <c r="K51" s="39">
        <v>26.424928138639956</v>
      </c>
      <c r="L51" s="39">
        <f>AB51/Z51*100000</f>
        <v>23.670668953687823</v>
      </c>
      <c r="M51" s="171" t="s">
        <v>40</v>
      </c>
      <c r="N51" t="s">
        <v>88</v>
      </c>
      <c r="O51" s="38" t="s">
        <v>95</v>
      </c>
      <c r="P51" s="39">
        <v>9.7</v>
      </c>
      <c r="Q51" s="39">
        <v>8.4</v>
      </c>
      <c r="R51" s="39">
        <v>6.8</v>
      </c>
      <c r="S51" s="39">
        <v>11.9</v>
      </c>
      <c r="T51" s="39">
        <v>13.133108804641841</v>
      </c>
      <c r="U51" s="39">
        <v>14.2</v>
      </c>
      <c r="V51" s="37">
        <v>11.492239568018602</v>
      </c>
      <c r="W51" s="39">
        <v>11.55802126675913</v>
      </c>
      <c r="X51" s="39">
        <f>AC51/AA51*100000</f>
        <v>14.573268921095009</v>
      </c>
      <c r="Y51" s="37"/>
      <c r="Z51" s="34">
        <f>Z43</f>
        <v>1166000</v>
      </c>
      <c r="AA51" s="34">
        <f>AA43</f>
        <v>1242000</v>
      </c>
      <c r="AB51" s="35">
        <f>N38</f>
        <v>276</v>
      </c>
      <c r="AC51" s="35">
        <f>O38</f>
        <v>181</v>
      </c>
    </row>
    <row r="52" spans="1:29" ht="13.5">
      <c r="A52" s="171"/>
      <c r="B52" t="s">
        <v>89</v>
      </c>
      <c r="C52" s="38" t="s">
        <v>95</v>
      </c>
      <c r="D52" s="39">
        <v>10.4</v>
      </c>
      <c r="E52" s="39">
        <v>12.4</v>
      </c>
      <c r="F52" s="39">
        <v>24.2</v>
      </c>
      <c r="G52" s="39">
        <v>38.4</v>
      </c>
      <c r="H52" s="39">
        <v>38.7</v>
      </c>
      <c r="I52" s="39">
        <v>37.9</v>
      </c>
      <c r="J52" s="39">
        <v>38</v>
      </c>
      <c r="K52" s="39">
        <v>37.7</v>
      </c>
      <c r="L52" s="39">
        <v>36.7</v>
      </c>
      <c r="M52" s="171"/>
      <c r="N52" t="s">
        <v>89</v>
      </c>
      <c r="O52" s="38" t="s">
        <v>95</v>
      </c>
      <c r="P52" s="39">
        <v>7</v>
      </c>
      <c r="Q52" s="39">
        <v>6.7</v>
      </c>
      <c r="R52" s="39">
        <v>9.1</v>
      </c>
      <c r="S52" s="39">
        <v>15.5</v>
      </c>
      <c r="T52" s="39">
        <v>16.8</v>
      </c>
      <c r="U52" s="39">
        <v>16.6</v>
      </c>
      <c r="V52" s="37">
        <v>17.2</v>
      </c>
      <c r="W52" s="39">
        <v>17.1</v>
      </c>
      <c r="X52" s="39">
        <v>17.2</v>
      </c>
      <c r="Y52" s="37"/>
      <c r="Z52" s="36"/>
      <c r="AA52" s="36"/>
      <c r="AB52" s="35"/>
      <c r="AC52" s="35"/>
    </row>
    <row r="53" spans="1:29" ht="13.5" customHeight="1">
      <c r="A53" s="171" t="s">
        <v>41</v>
      </c>
      <c r="B53" t="s">
        <v>88</v>
      </c>
      <c r="C53" s="39">
        <v>4.2</v>
      </c>
      <c r="D53" s="39">
        <v>13</v>
      </c>
      <c r="E53" s="39">
        <v>25.4</v>
      </c>
      <c r="F53" s="39">
        <v>46.1</v>
      </c>
      <c r="G53" s="39">
        <v>71.7</v>
      </c>
      <c r="H53" s="39">
        <v>83.64757274772178</v>
      </c>
      <c r="I53" s="39">
        <v>83.1</v>
      </c>
      <c r="J53" s="39">
        <v>88.25731009926629</v>
      </c>
      <c r="K53" s="39">
        <v>88.96109247960139</v>
      </c>
      <c r="L53" s="39">
        <f>AB53/Z53*100000</f>
        <v>87.221269296741</v>
      </c>
      <c r="M53" s="171" t="s">
        <v>41</v>
      </c>
      <c r="N53" t="s">
        <v>88</v>
      </c>
      <c r="O53" s="39">
        <v>1.8</v>
      </c>
      <c r="P53" s="39">
        <v>5.7</v>
      </c>
      <c r="Q53" s="39">
        <v>7.5</v>
      </c>
      <c r="R53" s="39">
        <v>12.8</v>
      </c>
      <c r="S53" s="39">
        <v>21.9</v>
      </c>
      <c r="T53" s="39">
        <v>25.316836249911983</v>
      </c>
      <c r="U53" s="39">
        <v>25.1</v>
      </c>
      <c r="V53" s="37">
        <v>24.490358803570683</v>
      </c>
      <c r="W53" s="39">
        <v>24.63054187192118</v>
      </c>
      <c r="X53" s="39">
        <f>AC53/AA53*100000</f>
        <v>25.68438003220612</v>
      </c>
      <c r="Y53" s="37"/>
      <c r="Z53" s="34">
        <f>Z43</f>
        <v>1166000</v>
      </c>
      <c r="AA53" s="34">
        <f>AA43</f>
        <v>1242000</v>
      </c>
      <c r="AB53" s="35">
        <f>R38</f>
        <v>1017</v>
      </c>
      <c r="AC53" s="35">
        <f>S38</f>
        <v>319</v>
      </c>
    </row>
    <row r="54" spans="1:29" ht="13.5">
      <c r="A54" s="171"/>
      <c r="B54" t="s">
        <v>89</v>
      </c>
      <c r="C54" s="39">
        <v>4.3</v>
      </c>
      <c r="D54" s="39">
        <v>11.2</v>
      </c>
      <c r="E54" s="39">
        <v>19.6</v>
      </c>
      <c r="F54" s="39">
        <v>35.3</v>
      </c>
      <c r="G54" s="39">
        <v>60.2</v>
      </c>
      <c r="H54" s="39">
        <v>66.8</v>
      </c>
      <c r="I54" s="39">
        <v>67.6</v>
      </c>
      <c r="J54" s="39">
        <v>71.3</v>
      </c>
      <c r="K54" s="39">
        <v>73.3</v>
      </c>
      <c r="L54" s="39">
        <v>74.6</v>
      </c>
      <c r="M54" s="171"/>
      <c r="N54" t="s">
        <v>89</v>
      </c>
      <c r="O54" s="39">
        <v>1.8</v>
      </c>
      <c r="P54" s="39">
        <v>4.6</v>
      </c>
      <c r="Q54" s="39">
        <v>7.2</v>
      </c>
      <c r="R54" s="39">
        <v>12.7</v>
      </c>
      <c r="S54" s="39">
        <v>21.9</v>
      </c>
      <c r="T54" s="39">
        <v>23.7</v>
      </c>
      <c r="U54" s="39">
        <v>23.4</v>
      </c>
      <c r="V54" s="38">
        <v>24.8</v>
      </c>
      <c r="W54" s="39">
        <v>26.1</v>
      </c>
      <c r="X54" s="39">
        <v>26.8</v>
      </c>
      <c r="Y54" s="38"/>
      <c r="Z54" s="36"/>
      <c r="AA54" s="36"/>
      <c r="AB54" s="35"/>
      <c r="AC54" s="35"/>
    </row>
    <row r="55" spans="1:29" ht="13.5" customHeight="1">
      <c r="A55" s="171" t="s">
        <v>42</v>
      </c>
      <c r="B55" t="s">
        <v>88</v>
      </c>
      <c r="C55" s="38" t="s">
        <v>95</v>
      </c>
      <c r="D55" s="38" t="s">
        <v>95</v>
      </c>
      <c r="E55" s="38" t="s">
        <v>95</v>
      </c>
      <c r="F55" s="39">
        <v>20.9</v>
      </c>
      <c r="G55" s="39">
        <v>38.6</v>
      </c>
      <c r="H55" s="39">
        <v>36.101417212044915</v>
      </c>
      <c r="I55" s="39">
        <v>38.9</v>
      </c>
      <c r="J55" s="39">
        <v>42.48489425981873</v>
      </c>
      <c r="K55" s="39">
        <v>42.82367775522359</v>
      </c>
      <c r="L55" s="39">
        <f>AB55/Z55*100000</f>
        <v>44.339622641509436</v>
      </c>
      <c r="M55" s="171" t="s">
        <v>42</v>
      </c>
      <c r="N55" t="s">
        <v>88</v>
      </c>
      <c r="O55" s="38" t="s">
        <v>95</v>
      </c>
      <c r="P55" s="38" t="s">
        <v>95</v>
      </c>
      <c r="Q55" s="38" t="s">
        <v>95</v>
      </c>
      <c r="R55" s="39">
        <v>20.3</v>
      </c>
      <c r="S55" s="39">
        <v>31.2</v>
      </c>
      <c r="T55" s="39">
        <v>33.623923144414356</v>
      </c>
      <c r="U55" s="39">
        <v>35.6</v>
      </c>
      <c r="V55" s="37">
        <v>38.51881675901408</v>
      </c>
      <c r="W55" s="39">
        <v>38.73929886651681</v>
      </c>
      <c r="X55" s="39">
        <f>AC55/AA55*100000</f>
        <v>35.426731078904986</v>
      </c>
      <c r="Y55" s="37"/>
      <c r="Z55" s="34">
        <f>Z43</f>
        <v>1166000</v>
      </c>
      <c r="AA55" s="34">
        <f>AA43</f>
        <v>1242000</v>
      </c>
      <c r="AB55" s="35">
        <f>V38</f>
        <v>517</v>
      </c>
      <c r="AC55" s="35">
        <f>W38</f>
        <v>440</v>
      </c>
    </row>
    <row r="56" spans="1:29" ht="13.5">
      <c r="A56" s="171"/>
      <c r="B56" t="s">
        <v>89</v>
      </c>
      <c r="C56" s="38" t="s">
        <v>95</v>
      </c>
      <c r="D56" s="38" t="s">
        <v>95</v>
      </c>
      <c r="E56" s="38" t="s">
        <v>95</v>
      </c>
      <c r="F56" s="39">
        <v>17.1</v>
      </c>
      <c r="G56" s="39">
        <v>31.1</v>
      </c>
      <c r="H56" s="39">
        <v>33.4</v>
      </c>
      <c r="I56" s="40">
        <v>34.1</v>
      </c>
      <c r="J56" s="40">
        <v>35.4</v>
      </c>
      <c r="K56" s="39">
        <v>35.9</v>
      </c>
      <c r="L56" s="39">
        <v>36.4</v>
      </c>
      <c r="M56" s="171"/>
      <c r="N56" t="s">
        <v>89</v>
      </c>
      <c r="O56" s="38" t="s">
        <v>95</v>
      </c>
      <c r="P56" s="38" t="s">
        <v>95</v>
      </c>
      <c r="Q56" s="38" t="s">
        <v>95</v>
      </c>
      <c r="R56" s="39">
        <v>14.6</v>
      </c>
      <c r="S56" s="39">
        <v>24</v>
      </c>
      <c r="T56" s="39">
        <v>26.5</v>
      </c>
      <c r="U56" s="39">
        <v>27.7</v>
      </c>
      <c r="V56" s="37">
        <v>28.2</v>
      </c>
      <c r="W56" s="39">
        <v>28.9</v>
      </c>
      <c r="X56" s="39">
        <v>28.9</v>
      </c>
      <c r="Y56" s="37"/>
      <c r="Z56" s="36"/>
      <c r="AA56" s="36"/>
      <c r="AB56" s="35"/>
      <c r="AC56" s="35"/>
    </row>
    <row r="57" spans="1:29" ht="13.5">
      <c r="A57" s="171" t="s">
        <v>43</v>
      </c>
      <c r="B57" t="s">
        <v>88</v>
      </c>
      <c r="C57" s="41" t="s">
        <v>96</v>
      </c>
      <c r="D57" s="39">
        <v>0.3</v>
      </c>
      <c r="E57" s="39">
        <v>0.1</v>
      </c>
      <c r="F57" s="39">
        <v>0.1</v>
      </c>
      <c r="G57" s="41" t="s">
        <v>96</v>
      </c>
      <c r="H57" s="41">
        <v>0.33660995069505745</v>
      </c>
      <c r="I57" s="39">
        <v>0.1</v>
      </c>
      <c r="J57" s="39">
        <v>0.08429542511868796</v>
      </c>
      <c r="K57" s="39">
        <v>0.08496761459369762</v>
      </c>
      <c r="L57" s="39">
        <f>AB57/Z57*100000</f>
        <v>0.17152658662092624</v>
      </c>
      <c r="M57" s="171" t="s">
        <v>43</v>
      </c>
      <c r="N57" t="s">
        <v>88</v>
      </c>
      <c r="O57" s="39">
        <v>3.4</v>
      </c>
      <c r="P57" s="39">
        <v>5.1</v>
      </c>
      <c r="Q57" s="39">
        <v>6.3</v>
      </c>
      <c r="R57" s="39">
        <v>5.6</v>
      </c>
      <c r="S57" s="39">
        <v>11.2</v>
      </c>
      <c r="T57" s="39">
        <v>13.291339031203792</v>
      </c>
      <c r="U57" s="39">
        <v>14.4</v>
      </c>
      <c r="V57" s="37">
        <v>16.406162693654142</v>
      </c>
      <c r="W57" s="39">
        <v>16.500071739442348</v>
      </c>
      <c r="X57" s="39">
        <f>AC57/AA57*100000</f>
        <v>17.39130434782609</v>
      </c>
      <c r="Y57" s="37"/>
      <c r="Z57" s="34">
        <f>Z43</f>
        <v>1166000</v>
      </c>
      <c r="AA57" s="34">
        <f>AA43</f>
        <v>1242000</v>
      </c>
      <c r="AB57" s="35">
        <f>Z38</f>
        <v>2</v>
      </c>
      <c r="AC57" s="35">
        <f>AA38</f>
        <v>216</v>
      </c>
    </row>
    <row r="58" spans="1:29" ht="13.5">
      <c r="A58" s="171"/>
      <c r="B58" t="s">
        <v>89</v>
      </c>
      <c r="C58" s="39">
        <v>0</v>
      </c>
      <c r="D58" s="39">
        <v>0.1</v>
      </c>
      <c r="E58" s="39">
        <v>0</v>
      </c>
      <c r="F58" s="39">
        <v>0.1</v>
      </c>
      <c r="G58" s="39">
        <v>0.1</v>
      </c>
      <c r="H58" s="39">
        <v>0.1</v>
      </c>
      <c r="I58" s="39">
        <v>0.1</v>
      </c>
      <c r="J58" s="39">
        <v>0.1</v>
      </c>
      <c r="K58" s="39">
        <v>0.1</v>
      </c>
      <c r="L58" s="39">
        <v>0.2</v>
      </c>
      <c r="M58" s="171"/>
      <c r="N58" t="s">
        <v>89</v>
      </c>
      <c r="O58" s="39">
        <v>3.5</v>
      </c>
      <c r="P58" s="39">
        <v>3.9</v>
      </c>
      <c r="Q58" s="39">
        <v>5.8</v>
      </c>
      <c r="R58" s="39">
        <v>8</v>
      </c>
      <c r="S58" s="39">
        <v>13.4</v>
      </c>
      <c r="T58" s="39">
        <v>14.9</v>
      </c>
      <c r="U58" s="39">
        <v>15.2</v>
      </c>
      <c r="V58" s="37">
        <v>16.3</v>
      </c>
      <c r="W58" s="39">
        <v>16.6</v>
      </c>
      <c r="X58" s="39">
        <v>17.3</v>
      </c>
      <c r="Y58" s="37"/>
      <c r="Z58" s="36"/>
      <c r="AA58" s="36"/>
      <c r="AB58" s="35"/>
      <c r="AC58" s="35"/>
    </row>
    <row r="59" spans="1:29" ht="13.5">
      <c r="A59" s="171" t="s">
        <v>44</v>
      </c>
      <c r="B59" t="s">
        <v>88</v>
      </c>
      <c r="C59" s="38" t="s">
        <v>97</v>
      </c>
      <c r="D59" s="38" t="s">
        <v>97</v>
      </c>
      <c r="E59" s="38" t="s">
        <v>97</v>
      </c>
      <c r="F59" s="38" t="s">
        <v>97</v>
      </c>
      <c r="G59" s="38" t="s">
        <v>97</v>
      </c>
      <c r="H59" s="38" t="s">
        <v>135</v>
      </c>
      <c r="I59" s="38" t="s">
        <v>135</v>
      </c>
      <c r="J59" s="38" t="s">
        <v>135</v>
      </c>
      <c r="K59" s="38" t="s">
        <v>97</v>
      </c>
      <c r="L59" s="38" t="s">
        <v>97</v>
      </c>
      <c r="M59" s="171" t="s">
        <v>90</v>
      </c>
      <c r="N59" t="s">
        <v>88</v>
      </c>
      <c r="O59" s="39">
        <v>12.6</v>
      </c>
      <c r="P59" s="39">
        <v>10.7</v>
      </c>
      <c r="Q59" s="39">
        <v>8.9</v>
      </c>
      <c r="R59" s="39">
        <v>6.4</v>
      </c>
      <c r="S59" s="39">
        <v>6.1</v>
      </c>
      <c r="T59" s="39">
        <v>6.487439289039946</v>
      </c>
      <c r="U59" s="39">
        <v>7.4</v>
      </c>
      <c r="V59" s="37">
        <v>8.00493928530951</v>
      </c>
      <c r="W59" s="39">
        <v>8.050759640983946</v>
      </c>
      <c r="X59" s="39">
        <f>AC59/AA59*100000</f>
        <v>7.487922705314009</v>
      </c>
      <c r="Y59" s="37"/>
      <c r="Z59" s="34">
        <f>Z43</f>
        <v>1166000</v>
      </c>
      <c r="AA59" s="34">
        <f>AA43</f>
        <v>1242000</v>
      </c>
      <c r="AB59" s="35"/>
      <c r="AC59" s="35">
        <f>AC38</f>
        <v>93</v>
      </c>
    </row>
    <row r="60" spans="1:29" ht="13.5">
      <c r="A60" s="171"/>
      <c r="B60" t="s">
        <v>89</v>
      </c>
      <c r="C60" s="38" t="s">
        <v>97</v>
      </c>
      <c r="D60" s="38" t="s">
        <v>97</v>
      </c>
      <c r="E60" s="38" t="s">
        <v>97</v>
      </c>
      <c r="F60" s="38" t="s">
        <v>97</v>
      </c>
      <c r="G60" s="38" t="s">
        <v>97</v>
      </c>
      <c r="H60" s="38" t="s">
        <v>135</v>
      </c>
      <c r="I60" s="38" t="s">
        <v>135</v>
      </c>
      <c r="J60" s="38" t="s">
        <v>135</v>
      </c>
      <c r="K60" s="38" t="s">
        <v>97</v>
      </c>
      <c r="L60" s="38" t="s">
        <v>97</v>
      </c>
      <c r="M60" s="171"/>
      <c r="N60" t="s">
        <v>89</v>
      </c>
      <c r="O60" s="39">
        <v>16</v>
      </c>
      <c r="P60" s="39">
        <v>13.4</v>
      </c>
      <c r="Q60" s="39">
        <v>10.7</v>
      </c>
      <c r="R60" s="39">
        <v>8</v>
      </c>
      <c r="S60" s="39">
        <v>7.8</v>
      </c>
      <c r="T60" s="39">
        <v>8.3</v>
      </c>
      <c r="U60" s="39">
        <v>8.2</v>
      </c>
      <c r="V60" s="37">
        <v>8.6</v>
      </c>
      <c r="W60" s="39">
        <v>8.3</v>
      </c>
      <c r="X60" s="39">
        <v>8.5</v>
      </c>
      <c r="Y60" s="37"/>
      <c r="Z60" s="36"/>
      <c r="AA60" s="36"/>
      <c r="AB60" s="35"/>
      <c r="AC60" s="35"/>
    </row>
    <row r="61" spans="1:12" ht="13.5">
      <c r="A61" s="22"/>
      <c r="B61" s="22"/>
      <c r="C61" s="32"/>
      <c r="D61" s="32"/>
      <c r="L61" s="39"/>
    </row>
    <row r="62" spans="1:6" ht="17.25">
      <c r="A62" s="26" t="s">
        <v>82</v>
      </c>
      <c r="B62" s="27"/>
      <c r="C62" s="27"/>
      <c r="D62" s="27"/>
      <c r="E62" s="27"/>
      <c r="F62" s="27"/>
    </row>
    <row r="63" ht="13.5">
      <c r="A63" t="s">
        <v>52</v>
      </c>
    </row>
    <row r="64" spans="1:20" ht="13.5">
      <c r="A64" s="6"/>
      <c r="B64" s="160" t="s">
        <v>66</v>
      </c>
      <c r="C64" s="160" t="s">
        <v>38</v>
      </c>
      <c r="D64" s="160" t="s">
        <v>39</v>
      </c>
      <c r="E64" s="160" t="s">
        <v>191</v>
      </c>
      <c r="F64" s="160" t="s">
        <v>41</v>
      </c>
      <c r="G64" s="160" t="s">
        <v>42</v>
      </c>
      <c r="H64" s="160" t="s">
        <v>59</v>
      </c>
      <c r="I64" s="160"/>
      <c r="J64" s="160"/>
      <c r="K64" s="8"/>
      <c r="L64" s="8"/>
      <c r="M64" s="8"/>
      <c r="N64" s="8"/>
      <c r="O64" s="8"/>
      <c r="P64" s="8"/>
      <c r="Q64" s="8"/>
      <c r="R64" s="8"/>
      <c r="S64" s="8"/>
      <c r="T64" s="8"/>
    </row>
    <row r="65" spans="1:69" ht="13.5">
      <c r="A65" s="6" t="s">
        <v>46</v>
      </c>
      <c r="B65" s="161">
        <f aca="true" t="shared" si="14" ref="B65:B72">SUM(C65:H65)</f>
        <v>8</v>
      </c>
      <c r="C65" s="161">
        <v>0</v>
      </c>
      <c r="D65" s="161">
        <v>1</v>
      </c>
      <c r="E65" s="161">
        <v>1</v>
      </c>
      <c r="F65" s="161">
        <v>0</v>
      </c>
      <c r="G65" s="161">
        <v>1</v>
      </c>
      <c r="H65" s="161">
        <v>5</v>
      </c>
      <c r="I65" s="6"/>
      <c r="J65" s="7"/>
      <c r="K65" s="6"/>
      <c r="L65" s="6"/>
      <c r="M65" s="6"/>
      <c r="N65" s="7"/>
      <c r="O65" s="6"/>
      <c r="P65" s="6"/>
      <c r="Q65" s="6"/>
      <c r="R65" s="7"/>
      <c r="S65" s="6"/>
      <c r="T65" s="6"/>
      <c r="U65" s="6"/>
      <c r="V65" s="7"/>
      <c r="W65" s="6"/>
      <c r="X65" s="7"/>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row>
    <row r="66" spans="1:69" ht="13.5">
      <c r="A66" s="6" t="s">
        <v>47</v>
      </c>
      <c r="B66" s="161">
        <f t="shared" si="14"/>
        <v>23</v>
      </c>
      <c r="C66" s="161">
        <v>0</v>
      </c>
      <c r="D66" s="161">
        <v>3</v>
      </c>
      <c r="E66" s="161">
        <v>1</v>
      </c>
      <c r="F66" s="161">
        <v>2</v>
      </c>
      <c r="G66" s="161">
        <v>4</v>
      </c>
      <c r="H66" s="161">
        <v>13</v>
      </c>
      <c r="I66" s="6"/>
      <c r="J66" s="7"/>
      <c r="K66" s="6"/>
      <c r="L66" s="6"/>
      <c r="M66" s="6"/>
      <c r="N66" s="7"/>
      <c r="O66" s="6"/>
      <c r="P66" s="6"/>
      <c r="Q66" s="6"/>
      <c r="R66" s="7"/>
      <c r="S66" s="6"/>
      <c r="T66" s="6"/>
      <c r="U66" s="6"/>
      <c r="V66" s="7"/>
      <c r="W66" s="6"/>
      <c r="X66" s="7"/>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row>
    <row r="67" spans="1:69" ht="13.5">
      <c r="A67" s="6" t="s">
        <v>48</v>
      </c>
      <c r="B67" s="161">
        <f t="shared" si="14"/>
        <v>93</v>
      </c>
      <c r="C67" s="161">
        <v>1</v>
      </c>
      <c r="D67" s="161">
        <v>24</v>
      </c>
      <c r="E67" s="161">
        <v>4</v>
      </c>
      <c r="F67" s="161">
        <v>16</v>
      </c>
      <c r="G67" s="161">
        <v>14</v>
      </c>
      <c r="H67" s="161">
        <v>34</v>
      </c>
      <c r="I67" s="6"/>
      <c r="J67" s="7"/>
      <c r="K67" s="6"/>
      <c r="L67" s="6"/>
      <c r="M67" s="6"/>
      <c r="N67" s="7"/>
      <c r="O67" s="6"/>
      <c r="P67" s="6"/>
      <c r="Q67" s="6"/>
      <c r="R67" s="7"/>
      <c r="S67" s="6"/>
      <c r="T67" s="6"/>
      <c r="U67" s="6"/>
      <c r="V67" s="7"/>
      <c r="W67" s="6"/>
      <c r="X67" s="7"/>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row>
    <row r="68" spans="1:69" ht="13.5">
      <c r="A68" s="6" t="s">
        <v>49</v>
      </c>
      <c r="B68" s="161">
        <f t="shared" si="14"/>
        <v>404</v>
      </c>
      <c r="C68" s="161">
        <v>35</v>
      </c>
      <c r="D68" s="161">
        <v>87</v>
      </c>
      <c r="E68" s="161">
        <v>29</v>
      </c>
      <c r="F68" s="161">
        <v>75</v>
      </c>
      <c r="G68" s="161">
        <v>60</v>
      </c>
      <c r="H68" s="161">
        <v>118</v>
      </c>
      <c r="I68" s="6"/>
      <c r="J68" s="7"/>
      <c r="K68" s="6"/>
      <c r="L68" s="6"/>
      <c r="M68" s="6"/>
      <c r="N68" s="7"/>
      <c r="O68" s="6"/>
      <c r="P68" s="6"/>
      <c r="Q68" s="6"/>
      <c r="R68" s="7"/>
      <c r="S68" s="6"/>
      <c r="T68" s="6"/>
      <c r="U68" s="6"/>
      <c r="V68" s="7"/>
      <c r="W68" s="6"/>
      <c r="X68" s="7"/>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row>
    <row r="69" spans="1:69" ht="13.5">
      <c r="A69" s="6" t="s">
        <v>50</v>
      </c>
      <c r="B69" s="161">
        <f t="shared" si="14"/>
        <v>840</v>
      </c>
      <c r="C69" s="161">
        <v>66</v>
      </c>
      <c r="D69" s="161">
        <v>161</v>
      </c>
      <c r="E69" s="161">
        <v>65</v>
      </c>
      <c r="F69" s="161">
        <v>169</v>
      </c>
      <c r="G69" s="161">
        <v>108</v>
      </c>
      <c r="H69" s="161">
        <v>271</v>
      </c>
      <c r="I69" s="6"/>
      <c r="J69" s="7"/>
      <c r="K69" s="6"/>
      <c r="L69" s="6"/>
      <c r="M69" s="6"/>
      <c r="N69" s="7"/>
      <c r="O69" s="6"/>
      <c r="P69" s="6"/>
      <c r="Q69" s="6"/>
      <c r="R69" s="7"/>
      <c r="S69" s="6"/>
      <c r="T69" s="6"/>
      <c r="U69" s="6"/>
      <c r="V69" s="7"/>
      <c r="W69" s="6"/>
      <c r="X69" s="7"/>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row>
    <row r="70" spans="1:69" ht="13.5">
      <c r="A70" s="6" t="s">
        <v>51</v>
      </c>
      <c r="B70" s="161">
        <f t="shared" si="14"/>
        <v>1579</v>
      </c>
      <c r="C70" s="161">
        <v>98</v>
      </c>
      <c r="D70" s="161">
        <v>281</v>
      </c>
      <c r="E70" s="161">
        <v>105</v>
      </c>
      <c r="F70" s="161">
        <v>401</v>
      </c>
      <c r="G70" s="161">
        <v>161</v>
      </c>
      <c r="H70" s="161">
        <v>533</v>
      </c>
      <c r="I70" s="6"/>
      <c r="J70" s="7"/>
      <c r="K70" s="6"/>
      <c r="L70" s="6"/>
      <c r="M70" s="6"/>
      <c r="N70" s="7"/>
      <c r="O70" s="6"/>
      <c r="P70" s="6"/>
      <c r="Q70" s="6"/>
      <c r="R70" s="7"/>
      <c r="S70" s="6"/>
      <c r="T70" s="6"/>
      <c r="U70" s="6"/>
      <c r="V70" s="7"/>
      <c r="W70" s="6"/>
      <c r="X70" s="7"/>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row>
    <row r="71" spans="1:69" ht="13.5">
      <c r="A71" s="6" t="s">
        <v>45</v>
      </c>
      <c r="B71" s="161">
        <f t="shared" si="14"/>
        <v>1386</v>
      </c>
      <c r="C71" s="161">
        <v>50</v>
      </c>
      <c r="D71" s="161">
        <v>247</v>
      </c>
      <c r="E71" s="161">
        <v>71</v>
      </c>
      <c r="F71" s="161">
        <v>354</v>
      </c>
      <c r="G71" s="161">
        <v>169</v>
      </c>
      <c r="H71" s="161">
        <v>495</v>
      </c>
      <c r="I71" s="6"/>
      <c r="J71" s="7"/>
      <c r="K71" s="6"/>
      <c r="L71" s="6"/>
      <c r="M71" s="6"/>
      <c r="N71" s="7"/>
      <c r="O71" s="6"/>
      <c r="P71" s="6"/>
      <c r="Q71" s="6"/>
      <c r="R71" s="7"/>
      <c r="S71" s="6"/>
      <c r="T71" s="6"/>
      <c r="U71" s="6"/>
      <c r="V71" s="7"/>
      <c r="W71" s="6"/>
      <c r="X71" s="7"/>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row>
    <row r="72" spans="1:70" ht="13.5">
      <c r="A72" s="6" t="s">
        <v>67</v>
      </c>
      <c r="B72" s="161">
        <f t="shared" si="14"/>
        <v>4333</v>
      </c>
      <c r="C72" s="161">
        <f aca="true" t="shared" si="15" ref="C72:H72">SUM(C65:C71)</f>
        <v>250</v>
      </c>
      <c r="D72" s="161">
        <f t="shared" si="15"/>
        <v>804</v>
      </c>
      <c r="E72" s="161">
        <f t="shared" si="15"/>
        <v>276</v>
      </c>
      <c r="F72" s="161">
        <f t="shared" si="15"/>
        <v>1017</v>
      </c>
      <c r="G72" s="161">
        <f t="shared" si="15"/>
        <v>517</v>
      </c>
      <c r="H72" s="161">
        <f t="shared" si="15"/>
        <v>1469</v>
      </c>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row>
    <row r="73" spans="1:10" ht="13.5">
      <c r="A73" s="6"/>
      <c r="B73" s="6"/>
      <c r="C73" s="6"/>
      <c r="D73" s="6"/>
      <c r="E73" s="6"/>
      <c r="F73" s="6"/>
      <c r="G73" s="6"/>
      <c r="H73" s="6"/>
      <c r="I73" s="6"/>
      <c r="J73" s="6"/>
    </row>
    <row r="74" spans="1:10" ht="13.5">
      <c r="A74" s="6" t="s">
        <v>53</v>
      </c>
      <c r="B74" s="6"/>
      <c r="C74" s="6"/>
      <c r="D74" s="6"/>
      <c r="E74" s="6"/>
      <c r="F74" s="6"/>
      <c r="G74" s="6"/>
      <c r="H74" s="6"/>
      <c r="I74" s="6"/>
      <c r="J74" s="6"/>
    </row>
    <row r="75" spans="1:14" ht="13.5">
      <c r="A75" s="6"/>
      <c r="B75" s="160" t="s">
        <v>38</v>
      </c>
      <c r="C75" s="160" t="s">
        <v>39</v>
      </c>
      <c r="D75" s="160" t="s">
        <v>191</v>
      </c>
      <c r="E75" s="160" t="s">
        <v>41</v>
      </c>
      <c r="F75" s="160" t="s">
        <v>42</v>
      </c>
      <c r="G75" s="160" t="s">
        <v>59</v>
      </c>
      <c r="H75" s="6"/>
      <c r="I75" s="6"/>
      <c r="J75" s="6"/>
      <c r="M75" s="8"/>
      <c r="N75" s="8"/>
    </row>
    <row r="76" spans="1:63" ht="13.5">
      <c r="A76" s="6" t="s">
        <v>46</v>
      </c>
      <c r="B76" s="10">
        <f aca="true" t="shared" si="16" ref="B76:B83">C65/B65*100</f>
        <v>0</v>
      </c>
      <c r="C76" s="10">
        <f>D65/B65*100</f>
        <v>12.5</v>
      </c>
      <c r="D76" s="10">
        <f aca="true" t="shared" si="17" ref="D76:D83">E65/B65*100</f>
        <v>12.5</v>
      </c>
      <c r="E76" s="10">
        <f aca="true" t="shared" si="18" ref="E76:E83">F65/B65*100</f>
        <v>0</v>
      </c>
      <c r="F76" s="10">
        <f aca="true" t="shared" si="19" ref="F76:F83">G65/B65*100</f>
        <v>12.5</v>
      </c>
      <c r="G76" s="7">
        <f>H65/B65*100</f>
        <v>62.5</v>
      </c>
      <c r="H76" s="10">
        <f>SUM(B76:G76)</f>
        <v>100</v>
      </c>
      <c r="I76" s="6"/>
      <c r="J76" s="6"/>
      <c r="M76" s="6"/>
      <c r="N76" s="6"/>
      <c r="O76" s="6"/>
      <c r="P76" s="7"/>
      <c r="Q76" s="6"/>
      <c r="R76" s="7"/>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row>
    <row r="77" spans="1:63" ht="13.5">
      <c r="A77" s="6" t="s">
        <v>47</v>
      </c>
      <c r="B77" s="10">
        <f t="shared" si="16"/>
        <v>0</v>
      </c>
      <c r="C77" s="10">
        <f aca="true" t="shared" si="20" ref="C77:C83">D66/B66*100</f>
        <v>13.043478260869565</v>
      </c>
      <c r="D77" s="10">
        <f t="shared" si="17"/>
        <v>4.3478260869565215</v>
      </c>
      <c r="E77" s="10">
        <f t="shared" si="18"/>
        <v>8.695652173913043</v>
      </c>
      <c r="F77" s="10">
        <f t="shared" si="19"/>
        <v>17.391304347826086</v>
      </c>
      <c r="G77" s="7">
        <f aca="true" t="shared" si="21" ref="G77:G83">H66/B66*100</f>
        <v>56.52173913043478</v>
      </c>
      <c r="H77" s="10">
        <f aca="true" t="shared" si="22" ref="H77:H83">SUM(B77:G77)</f>
        <v>100</v>
      </c>
      <c r="I77" s="6"/>
      <c r="J77" s="6"/>
      <c r="M77" s="6"/>
      <c r="N77" s="6"/>
      <c r="O77" s="6"/>
      <c r="P77" s="7"/>
      <c r="Q77" s="6"/>
      <c r="R77" s="7"/>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row>
    <row r="78" spans="1:63" ht="13.5">
      <c r="A78" s="6" t="s">
        <v>48</v>
      </c>
      <c r="B78" s="10">
        <f t="shared" si="16"/>
        <v>1.0752688172043012</v>
      </c>
      <c r="C78" s="10">
        <f t="shared" si="20"/>
        <v>25.806451612903224</v>
      </c>
      <c r="D78" s="10">
        <f t="shared" si="17"/>
        <v>4.301075268817205</v>
      </c>
      <c r="E78" s="10">
        <f t="shared" si="18"/>
        <v>17.20430107526882</v>
      </c>
      <c r="F78" s="10">
        <f t="shared" si="19"/>
        <v>15.053763440860216</v>
      </c>
      <c r="G78" s="7">
        <f t="shared" si="21"/>
        <v>36.55913978494624</v>
      </c>
      <c r="H78" s="10">
        <f t="shared" si="22"/>
        <v>100</v>
      </c>
      <c r="I78" s="6"/>
      <c r="J78" s="6"/>
      <c r="M78" s="6"/>
      <c r="N78" s="6"/>
      <c r="O78" s="6"/>
      <c r="P78" s="7"/>
      <c r="Q78" s="6"/>
      <c r="R78" s="7"/>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row>
    <row r="79" spans="1:63" ht="13.5">
      <c r="A79" s="6" t="s">
        <v>49</v>
      </c>
      <c r="B79" s="10">
        <f t="shared" si="16"/>
        <v>8.663366336633663</v>
      </c>
      <c r="C79" s="10">
        <f t="shared" si="20"/>
        <v>21.534653465346533</v>
      </c>
      <c r="D79" s="10">
        <f t="shared" si="17"/>
        <v>7.1782178217821775</v>
      </c>
      <c r="E79" s="10">
        <f t="shared" si="18"/>
        <v>18.564356435643564</v>
      </c>
      <c r="F79" s="10">
        <f t="shared" si="19"/>
        <v>14.85148514851485</v>
      </c>
      <c r="G79" s="7">
        <f t="shared" si="21"/>
        <v>29.207920792079207</v>
      </c>
      <c r="H79" s="10">
        <f t="shared" si="22"/>
        <v>100</v>
      </c>
      <c r="I79" s="6"/>
      <c r="J79" s="6"/>
      <c r="M79" s="6"/>
      <c r="N79" s="6"/>
      <c r="O79" s="6"/>
      <c r="P79" s="7"/>
      <c r="Q79" s="6"/>
      <c r="R79" s="7"/>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row>
    <row r="80" spans="1:63" ht="13.5">
      <c r="A80" s="6" t="s">
        <v>50</v>
      </c>
      <c r="B80" s="10">
        <f t="shared" si="16"/>
        <v>7.857142857142857</v>
      </c>
      <c r="C80" s="10">
        <f t="shared" si="20"/>
        <v>19.166666666666668</v>
      </c>
      <c r="D80" s="10">
        <f t="shared" si="17"/>
        <v>7.738095238095238</v>
      </c>
      <c r="E80" s="10">
        <f t="shared" si="18"/>
        <v>20.11904761904762</v>
      </c>
      <c r="F80" s="10">
        <f t="shared" si="19"/>
        <v>12.857142857142856</v>
      </c>
      <c r="G80" s="7">
        <f t="shared" si="21"/>
        <v>32.261904761904766</v>
      </c>
      <c r="H80" s="10">
        <f t="shared" si="22"/>
        <v>100</v>
      </c>
      <c r="I80" s="6"/>
      <c r="J80" s="6"/>
      <c r="M80" s="6"/>
      <c r="N80" s="6"/>
      <c r="O80" s="6"/>
      <c r="P80" s="7"/>
      <c r="Q80" s="6"/>
      <c r="R80" s="7"/>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row>
    <row r="81" spans="1:63" ht="13.5">
      <c r="A81" s="6" t="s">
        <v>51</v>
      </c>
      <c r="B81" s="10">
        <f t="shared" si="16"/>
        <v>6.206459784673844</v>
      </c>
      <c r="C81" s="10">
        <f t="shared" si="20"/>
        <v>17.79607346421786</v>
      </c>
      <c r="D81" s="10">
        <f t="shared" si="17"/>
        <v>6.649778340721976</v>
      </c>
      <c r="E81" s="10">
        <f t="shared" si="18"/>
        <v>25.39582013932869</v>
      </c>
      <c r="F81" s="10">
        <f t="shared" si="19"/>
        <v>10.19632678910703</v>
      </c>
      <c r="G81" s="7">
        <f t="shared" si="21"/>
        <v>33.7555414819506</v>
      </c>
      <c r="H81" s="10">
        <f t="shared" si="22"/>
        <v>100</v>
      </c>
      <c r="I81" s="6"/>
      <c r="J81" s="6"/>
      <c r="M81" s="6"/>
      <c r="N81" s="6"/>
      <c r="O81" s="6"/>
      <c r="P81" s="7"/>
      <c r="Q81" s="6"/>
      <c r="R81" s="7"/>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row>
    <row r="82" spans="1:63" ht="13.5">
      <c r="A82" s="6" t="s">
        <v>45</v>
      </c>
      <c r="B82" s="10">
        <f t="shared" si="16"/>
        <v>3.6075036075036073</v>
      </c>
      <c r="C82" s="10">
        <f t="shared" si="20"/>
        <v>17.82106782106782</v>
      </c>
      <c r="D82" s="10">
        <f t="shared" si="17"/>
        <v>5.1226551226551225</v>
      </c>
      <c r="E82" s="10">
        <f t="shared" si="18"/>
        <v>25.541125541125542</v>
      </c>
      <c r="F82" s="10">
        <f t="shared" si="19"/>
        <v>12.193362193362194</v>
      </c>
      <c r="G82" s="7">
        <f t="shared" si="21"/>
        <v>35.714285714285715</v>
      </c>
      <c r="H82" s="10">
        <f t="shared" si="22"/>
        <v>100</v>
      </c>
      <c r="I82" s="6"/>
      <c r="J82" s="6"/>
      <c r="M82" s="6"/>
      <c r="N82" s="6"/>
      <c r="O82" s="6"/>
      <c r="P82" s="7"/>
      <c r="Q82" s="6"/>
      <c r="R82" s="7"/>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row>
    <row r="83" spans="1:63" ht="13.5">
      <c r="A83" s="6" t="s">
        <v>67</v>
      </c>
      <c r="B83" s="10">
        <f t="shared" si="16"/>
        <v>5.769674590353104</v>
      </c>
      <c r="C83" s="10">
        <f t="shared" si="20"/>
        <v>18.555273482575583</v>
      </c>
      <c r="D83" s="10">
        <f t="shared" si="17"/>
        <v>6.3697207477498266</v>
      </c>
      <c r="E83" s="10">
        <f t="shared" si="18"/>
        <v>23.47103623355643</v>
      </c>
      <c r="F83" s="10">
        <f t="shared" si="19"/>
        <v>11.931687052850219</v>
      </c>
      <c r="G83" s="7">
        <f t="shared" si="21"/>
        <v>33.90260789291484</v>
      </c>
      <c r="H83" s="10">
        <f t="shared" si="22"/>
        <v>100</v>
      </c>
      <c r="I83" s="6"/>
      <c r="J83" s="6"/>
      <c r="M83" s="6"/>
      <c r="N83" s="6"/>
      <c r="O83" s="6"/>
      <c r="P83" s="7"/>
      <c r="Q83" s="6"/>
      <c r="R83" s="7"/>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row>
    <row r="84" spans="1:63" ht="13.5">
      <c r="A84" s="6"/>
      <c r="B84" s="6"/>
      <c r="C84" s="6"/>
      <c r="D84" s="6"/>
      <c r="E84" s="6"/>
      <c r="F84" s="6"/>
      <c r="G84" s="6"/>
      <c r="H84" s="7"/>
      <c r="I84" s="6"/>
      <c r="J84" s="6"/>
      <c r="K84" s="6"/>
      <c r="L84" s="7"/>
      <c r="M84" s="6"/>
      <c r="N84" s="6"/>
      <c r="O84" s="6"/>
      <c r="P84" s="7"/>
      <c r="Q84" s="6"/>
      <c r="R84" s="7"/>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row>
    <row r="85" spans="1:10" ht="13.5">
      <c r="A85" s="6" t="s">
        <v>54</v>
      </c>
      <c r="B85" s="6"/>
      <c r="C85" s="6"/>
      <c r="D85" s="6"/>
      <c r="E85" s="6"/>
      <c r="F85" s="6"/>
      <c r="G85" s="6"/>
      <c r="H85" s="6"/>
      <c r="I85" s="6"/>
      <c r="J85" s="6"/>
    </row>
    <row r="86" spans="1:15" ht="13.5">
      <c r="A86" s="6"/>
      <c r="B86" s="160" t="s">
        <v>66</v>
      </c>
      <c r="C86" s="160" t="s">
        <v>38</v>
      </c>
      <c r="D86" s="160" t="s">
        <v>39</v>
      </c>
      <c r="E86" s="160" t="s">
        <v>191</v>
      </c>
      <c r="F86" s="160" t="s">
        <v>41</v>
      </c>
      <c r="G86" s="160" t="s">
        <v>42</v>
      </c>
      <c r="H86" s="160" t="s">
        <v>43</v>
      </c>
      <c r="I86" s="160" t="s">
        <v>44</v>
      </c>
      <c r="J86" s="160" t="s">
        <v>59</v>
      </c>
      <c r="K86" s="8"/>
      <c r="L86" s="8"/>
      <c r="M86" s="8"/>
      <c r="N86" s="8"/>
      <c r="O86" s="8"/>
    </row>
    <row r="87" spans="1:64" ht="13.5">
      <c r="A87" s="6" t="s">
        <v>46</v>
      </c>
      <c r="B87" s="161">
        <f>SUM(C87:J87)</f>
        <v>8</v>
      </c>
      <c r="C87" s="161">
        <v>0</v>
      </c>
      <c r="D87" s="161">
        <v>0</v>
      </c>
      <c r="E87" s="161">
        <v>0</v>
      </c>
      <c r="F87" s="161">
        <v>0</v>
      </c>
      <c r="G87" s="161">
        <v>1</v>
      </c>
      <c r="H87" s="161">
        <v>2</v>
      </c>
      <c r="I87" s="161">
        <v>0</v>
      </c>
      <c r="J87" s="161">
        <v>5</v>
      </c>
      <c r="K87" s="6"/>
      <c r="L87" s="6"/>
      <c r="M87" s="7"/>
      <c r="N87" s="6"/>
      <c r="O87" s="6"/>
      <c r="P87" s="6"/>
      <c r="Q87" s="7"/>
      <c r="R87" s="6"/>
      <c r="S87" s="7"/>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row>
    <row r="88" spans="1:64" ht="13.5">
      <c r="A88" s="6" t="s">
        <v>47</v>
      </c>
      <c r="B88" s="161">
        <f aca="true" t="shared" si="23" ref="B88:B94">SUM(C88:J88)</f>
        <v>23</v>
      </c>
      <c r="C88" s="161">
        <v>0</v>
      </c>
      <c r="D88" s="161">
        <v>5</v>
      </c>
      <c r="E88" s="161">
        <v>0</v>
      </c>
      <c r="F88" s="161">
        <v>2</v>
      </c>
      <c r="G88" s="161">
        <v>1</v>
      </c>
      <c r="H88" s="161">
        <v>8</v>
      </c>
      <c r="I88" s="161">
        <v>1</v>
      </c>
      <c r="J88" s="161">
        <v>6</v>
      </c>
      <c r="K88" s="6"/>
      <c r="L88" s="6"/>
      <c r="M88" s="7"/>
      <c r="N88" s="6"/>
      <c r="O88" s="6"/>
      <c r="P88" s="6"/>
      <c r="Q88" s="7"/>
      <c r="R88" s="6"/>
      <c r="S88" s="7"/>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row>
    <row r="89" spans="1:64" ht="13.5">
      <c r="A89" s="6" t="s">
        <v>48</v>
      </c>
      <c r="B89" s="161">
        <f t="shared" si="23"/>
        <v>78</v>
      </c>
      <c r="C89" s="161">
        <v>0</v>
      </c>
      <c r="D89" s="161">
        <v>13</v>
      </c>
      <c r="E89" s="161">
        <v>1</v>
      </c>
      <c r="F89" s="161">
        <v>8</v>
      </c>
      <c r="G89" s="161">
        <v>7</v>
      </c>
      <c r="H89" s="161">
        <v>18</v>
      </c>
      <c r="I89" s="161">
        <v>7</v>
      </c>
      <c r="J89" s="161">
        <v>24</v>
      </c>
      <c r="K89" s="6"/>
      <c r="L89" s="6"/>
      <c r="M89" s="7"/>
      <c r="N89" s="6"/>
      <c r="O89" s="6"/>
      <c r="P89" s="6"/>
      <c r="Q89" s="7"/>
      <c r="R89" s="6"/>
      <c r="S89" s="7"/>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row>
    <row r="90" spans="1:64" ht="13.5">
      <c r="A90" s="6" t="s">
        <v>49</v>
      </c>
      <c r="B90" s="161">
        <f t="shared" si="23"/>
        <v>267</v>
      </c>
      <c r="C90" s="161">
        <v>5</v>
      </c>
      <c r="D90" s="161">
        <v>33</v>
      </c>
      <c r="E90" s="161">
        <v>9</v>
      </c>
      <c r="F90" s="161">
        <v>21</v>
      </c>
      <c r="G90" s="161">
        <v>39</v>
      </c>
      <c r="H90" s="161">
        <v>60</v>
      </c>
      <c r="I90" s="161">
        <v>18</v>
      </c>
      <c r="J90" s="161">
        <v>82</v>
      </c>
      <c r="K90" s="6"/>
      <c r="L90" s="6"/>
      <c r="M90" s="7"/>
      <c r="N90" s="6"/>
      <c r="O90" s="6"/>
      <c r="P90" s="6"/>
      <c r="Q90" s="7"/>
      <c r="R90" s="6"/>
      <c r="S90" s="7"/>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row>
    <row r="91" spans="1:64" ht="13.5">
      <c r="A91" s="6" t="s">
        <v>50</v>
      </c>
      <c r="B91" s="161">
        <f t="shared" si="23"/>
        <v>375</v>
      </c>
      <c r="C91" s="161">
        <v>6</v>
      </c>
      <c r="D91" s="161">
        <v>44</v>
      </c>
      <c r="E91" s="161">
        <v>15</v>
      </c>
      <c r="F91" s="161">
        <v>42</v>
      </c>
      <c r="G91" s="161">
        <v>47</v>
      </c>
      <c r="H91" s="161">
        <v>54</v>
      </c>
      <c r="I91" s="161">
        <v>16</v>
      </c>
      <c r="J91" s="161">
        <v>151</v>
      </c>
      <c r="K91" s="6"/>
      <c r="L91" s="6"/>
      <c r="M91" s="7"/>
      <c r="N91" s="6"/>
      <c r="O91" s="6"/>
      <c r="P91" s="6"/>
      <c r="Q91" s="7"/>
      <c r="R91" s="6"/>
      <c r="S91" s="7"/>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row>
    <row r="92" spans="1:64" ht="13.5">
      <c r="A92" s="6" t="s">
        <v>51</v>
      </c>
      <c r="B92" s="161">
        <f t="shared" si="23"/>
        <v>729</v>
      </c>
      <c r="C92" s="161">
        <v>8</v>
      </c>
      <c r="D92" s="161">
        <v>110</v>
      </c>
      <c r="E92" s="161">
        <v>70</v>
      </c>
      <c r="F92" s="161">
        <v>84</v>
      </c>
      <c r="G92" s="161">
        <v>99</v>
      </c>
      <c r="H92" s="161">
        <v>43</v>
      </c>
      <c r="I92" s="161">
        <v>23</v>
      </c>
      <c r="J92" s="161">
        <v>292</v>
      </c>
      <c r="K92" s="6"/>
      <c r="L92" s="6"/>
      <c r="M92" s="7"/>
      <c r="N92" s="6"/>
      <c r="O92" s="6"/>
      <c r="P92" s="6"/>
      <c r="Q92" s="7"/>
      <c r="R92" s="6"/>
      <c r="S92" s="7"/>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row>
    <row r="93" spans="1:64" ht="13.5">
      <c r="A93" s="6" t="s">
        <v>45</v>
      </c>
      <c r="B93" s="161">
        <f t="shared" si="23"/>
        <v>1455</v>
      </c>
      <c r="C93" s="161">
        <v>23</v>
      </c>
      <c r="D93" s="161">
        <v>255</v>
      </c>
      <c r="E93" s="161">
        <v>86</v>
      </c>
      <c r="F93" s="161">
        <v>162</v>
      </c>
      <c r="G93" s="161">
        <v>246</v>
      </c>
      <c r="H93" s="161">
        <v>31</v>
      </c>
      <c r="I93" s="161">
        <v>28</v>
      </c>
      <c r="J93" s="161">
        <v>624</v>
      </c>
      <c r="K93" s="6"/>
      <c r="L93" s="6"/>
      <c r="M93" s="7"/>
      <c r="N93" s="6"/>
      <c r="O93" s="6"/>
      <c r="P93" s="6"/>
      <c r="Q93" s="7"/>
      <c r="R93" s="6"/>
      <c r="S93" s="7"/>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row>
    <row r="94" spans="1:10" ht="13.5">
      <c r="A94" s="6" t="s">
        <v>67</v>
      </c>
      <c r="B94" s="161">
        <f t="shared" si="23"/>
        <v>2935</v>
      </c>
      <c r="C94" s="161">
        <f>SUM(C87:C93)</f>
        <v>42</v>
      </c>
      <c r="D94" s="161">
        <f aca="true" t="shared" si="24" ref="D94:J94">SUM(D87:D93)</f>
        <v>460</v>
      </c>
      <c r="E94" s="161">
        <f t="shared" si="24"/>
        <v>181</v>
      </c>
      <c r="F94" s="161">
        <f t="shared" si="24"/>
        <v>319</v>
      </c>
      <c r="G94" s="161">
        <f t="shared" si="24"/>
        <v>440</v>
      </c>
      <c r="H94" s="161">
        <f t="shared" si="24"/>
        <v>216</v>
      </c>
      <c r="I94" s="161">
        <f>SUM(I87:I93)</f>
        <v>93</v>
      </c>
      <c r="J94" s="161">
        <f t="shared" si="24"/>
        <v>1184</v>
      </c>
    </row>
    <row r="95" spans="1:10" ht="13.5">
      <c r="A95" s="6"/>
      <c r="B95" s="6"/>
      <c r="C95" s="6"/>
      <c r="D95" s="6"/>
      <c r="E95" s="6"/>
      <c r="F95" s="6"/>
      <c r="G95" s="6"/>
      <c r="H95" s="6"/>
      <c r="I95" s="6"/>
      <c r="J95" s="6"/>
    </row>
    <row r="96" spans="1:10" ht="13.5">
      <c r="A96" s="6" t="s">
        <v>55</v>
      </c>
      <c r="B96" s="6"/>
      <c r="C96" s="6"/>
      <c r="D96" s="6"/>
      <c r="E96" s="6"/>
      <c r="F96" s="6"/>
      <c r="G96" s="6"/>
      <c r="H96" s="6"/>
      <c r="I96" s="6"/>
      <c r="J96" s="6"/>
    </row>
    <row r="97" spans="1:14" ht="13.5">
      <c r="A97" s="6"/>
      <c r="B97" s="160" t="s">
        <v>38</v>
      </c>
      <c r="C97" s="160" t="s">
        <v>39</v>
      </c>
      <c r="D97" s="160" t="s">
        <v>191</v>
      </c>
      <c r="E97" s="160" t="s">
        <v>41</v>
      </c>
      <c r="F97" s="160" t="s">
        <v>42</v>
      </c>
      <c r="G97" s="160" t="s">
        <v>43</v>
      </c>
      <c r="H97" s="160" t="s">
        <v>44</v>
      </c>
      <c r="I97" s="160" t="s">
        <v>59</v>
      </c>
      <c r="J97" s="160"/>
      <c r="K97" s="8"/>
      <c r="L97" s="8"/>
      <c r="M97" s="8"/>
      <c r="N97" s="8"/>
    </row>
    <row r="98" spans="1:63" ht="13.5">
      <c r="A98" s="6" t="s">
        <v>46</v>
      </c>
      <c r="B98" s="10">
        <f aca="true" t="shared" si="25" ref="B98:B105">C87/B87*100</f>
        <v>0</v>
      </c>
      <c r="C98" s="10">
        <f aca="true" t="shared" si="26" ref="C98:C105">D87/B87*100</f>
        <v>0</v>
      </c>
      <c r="D98" s="10">
        <f aca="true" t="shared" si="27" ref="D98:D105">E87/B87*100</f>
        <v>0</v>
      </c>
      <c r="E98" s="10">
        <f aca="true" t="shared" si="28" ref="E98:E105">F87/B87*100</f>
        <v>0</v>
      </c>
      <c r="F98" s="10">
        <f aca="true" t="shared" si="29" ref="F98:F105">G87/B87*100</f>
        <v>12.5</v>
      </c>
      <c r="G98" s="7">
        <f aca="true" t="shared" si="30" ref="G98:G105">H87/B87*100</f>
        <v>25</v>
      </c>
      <c r="H98" s="10">
        <f aca="true" t="shared" si="31" ref="H98:H105">I87/B87*100</f>
        <v>0</v>
      </c>
      <c r="I98" s="10">
        <f>J87/B87*100</f>
        <v>62.5</v>
      </c>
      <c r="J98" s="10">
        <f>SUM(B98:I98)</f>
        <v>100</v>
      </c>
      <c r="K98" s="6"/>
      <c r="L98" s="7"/>
      <c r="M98" s="6"/>
      <c r="N98" s="6"/>
      <c r="O98" s="6"/>
      <c r="P98" s="7"/>
      <c r="Q98" s="6"/>
      <c r="R98" s="7"/>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row>
    <row r="99" spans="1:63" ht="13.5">
      <c r="A99" s="6" t="s">
        <v>47</v>
      </c>
      <c r="B99" s="10">
        <f t="shared" si="25"/>
        <v>0</v>
      </c>
      <c r="C99" s="10">
        <f t="shared" si="26"/>
        <v>21.73913043478261</v>
      </c>
      <c r="D99" s="10">
        <f t="shared" si="27"/>
        <v>0</v>
      </c>
      <c r="E99" s="10">
        <f t="shared" si="28"/>
        <v>8.695652173913043</v>
      </c>
      <c r="F99" s="10">
        <f t="shared" si="29"/>
        <v>4.3478260869565215</v>
      </c>
      <c r="G99" s="7">
        <f t="shared" si="30"/>
        <v>34.78260869565217</v>
      </c>
      <c r="H99" s="10">
        <f t="shared" si="31"/>
        <v>4.3478260869565215</v>
      </c>
      <c r="I99" s="10">
        <f aca="true" t="shared" si="32" ref="I99:I105">J88/B88*100</f>
        <v>26.08695652173913</v>
      </c>
      <c r="J99" s="10">
        <f aca="true" t="shared" si="33" ref="J99:J105">SUM(B99:I99)</f>
        <v>99.99999999999999</v>
      </c>
      <c r="K99" s="6"/>
      <c r="L99" s="7"/>
      <c r="M99" s="6"/>
      <c r="N99" s="6"/>
      <c r="O99" s="6"/>
      <c r="P99" s="7"/>
      <c r="Q99" s="6"/>
      <c r="R99" s="7"/>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row>
    <row r="100" spans="1:63" ht="13.5">
      <c r="A100" s="6" t="s">
        <v>48</v>
      </c>
      <c r="B100" s="10">
        <f t="shared" si="25"/>
        <v>0</v>
      </c>
      <c r="C100" s="10">
        <f t="shared" si="26"/>
        <v>16.666666666666664</v>
      </c>
      <c r="D100" s="10">
        <f t="shared" si="27"/>
        <v>1.282051282051282</v>
      </c>
      <c r="E100" s="10">
        <f t="shared" si="28"/>
        <v>10.256410256410255</v>
      </c>
      <c r="F100" s="10">
        <f t="shared" si="29"/>
        <v>8.974358974358974</v>
      </c>
      <c r="G100" s="7">
        <f t="shared" si="30"/>
        <v>23.076923076923077</v>
      </c>
      <c r="H100" s="10">
        <f t="shared" si="31"/>
        <v>8.974358974358974</v>
      </c>
      <c r="I100" s="10">
        <f t="shared" si="32"/>
        <v>30.76923076923077</v>
      </c>
      <c r="J100" s="10">
        <f t="shared" si="33"/>
        <v>100</v>
      </c>
      <c r="K100" s="6"/>
      <c r="L100" s="7"/>
      <c r="M100" s="6"/>
      <c r="N100" s="6"/>
      <c r="O100" s="6"/>
      <c r="P100" s="7"/>
      <c r="Q100" s="6"/>
      <c r="R100" s="7"/>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row>
    <row r="101" spans="1:63" ht="13.5">
      <c r="A101" s="6" t="s">
        <v>49</v>
      </c>
      <c r="B101" s="10">
        <f t="shared" si="25"/>
        <v>1.8726591760299627</v>
      </c>
      <c r="C101" s="10">
        <f t="shared" si="26"/>
        <v>12.359550561797752</v>
      </c>
      <c r="D101" s="10">
        <f t="shared" si="27"/>
        <v>3.3707865168539324</v>
      </c>
      <c r="E101" s="10">
        <f t="shared" si="28"/>
        <v>7.865168539325842</v>
      </c>
      <c r="F101" s="10">
        <f t="shared" si="29"/>
        <v>14.606741573033707</v>
      </c>
      <c r="G101" s="7">
        <f t="shared" si="30"/>
        <v>22.47191011235955</v>
      </c>
      <c r="H101" s="10">
        <f t="shared" si="31"/>
        <v>6.741573033707865</v>
      </c>
      <c r="I101" s="10">
        <f t="shared" si="32"/>
        <v>30.711610486891384</v>
      </c>
      <c r="J101" s="10">
        <f t="shared" si="33"/>
        <v>100</v>
      </c>
      <c r="K101" s="6"/>
      <c r="L101" s="7"/>
      <c r="M101" s="6"/>
      <c r="N101" s="6"/>
      <c r="O101" s="6"/>
      <c r="P101" s="7"/>
      <c r="Q101" s="6"/>
      <c r="R101" s="7"/>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row>
    <row r="102" spans="1:63" ht="13.5">
      <c r="A102" s="6" t="s">
        <v>50</v>
      </c>
      <c r="B102" s="10">
        <f t="shared" si="25"/>
        <v>1.6</v>
      </c>
      <c r="C102" s="10">
        <f t="shared" si="26"/>
        <v>11.733333333333333</v>
      </c>
      <c r="D102" s="10">
        <f t="shared" si="27"/>
        <v>4</v>
      </c>
      <c r="E102" s="10">
        <f t="shared" si="28"/>
        <v>11.200000000000001</v>
      </c>
      <c r="F102" s="10">
        <f t="shared" si="29"/>
        <v>12.533333333333333</v>
      </c>
      <c r="G102" s="7">
        <f t="shared" si="30"/>
        <v>14.399999999999999</v>
      </c>
      <c r="H102" s="10">
        <f t="shared" si="31"/>
        <v>4.266666666666667</v>
      </c>
      <c r="I102" s="10">
        <f t="shared" si="32"/>
        <v>40.266666666666666</v>
      </c>
      <c r="J102" s="10">
        <f t="shared" si="33"/>
        <v>100</v>
      </c>
      <c r="K102" s="6"/>
      <c r="L102" s="7"/>
      <c r="M102" s="6"/>
      <c r="N102" s="6"/>
      <c r="O102" s="6"/>
      <c r="P102" s="7"/>
      <c r="Q102" s="6"/>
      <c r="R102" s="7"/>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row>
    <row r="103" spans="1:63" ht="13.5">
      <c r="A103" s="6" t="s">
        <v>51</v>
      </c>
      <c r="B103" s="10">
        <f t="shared" si="25"/>
        <v>1.0973936899862824</v>
      </c>
      <c r="C103" s="10">
        <f t="shared" si="26"/>
        <v>15.089163237311384</v>
      </c>
      <c r="D103" s="10">
        <f t="shared" si="27"/>
        <v>9.602194787379972</v>
      </c>
      <c r="E103" s="10">
        <f t="shared" si="28"/>
        <v>11.522633744855968</v>
      </c>
      <c r="F103" s="10">
        <f t="shared" si="29"/>
        <v>13.580246913580247</v>
      </c>
      <c r="G103" s="7">
        <f t="shared" si="30"/>
        <v>5.8984910836762685</v>
      </c>
      <c r="H103" s="10">
        <f t="shared" si="31"/>
        <v>3.155006858710562</v>
      </c>
      <c r="I103" s="10">
        <f t="shared" si="32"/>
        <v>40.054869684499316</v>
      </c>
      <c r="J103" s="10">
        <f t="shared" si="33"/>
        <v>100</v>
      </c>
      <c r="K103" s="6"/>
      <c r="L103" s="7"/>
      <c r="M103" s="6"/>
      <c r="N103" s="6"/>
      <c r="O103" s="6"/>
      <c r="P103" s="7"/>
      <c r="Q103" s="6"/>
      <c r="R103" s="7"/>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row>
    <row r="104" spans="1:63" ht="13.5">
      <c r="A104" s="6" t="s">
        <v>45</v>
      </c>
      <c r="B104" s="10">
        <f t="shared" si="25"/>
        <v>1.5807560137457044</v>
      </c>
      <c r="C104" s="10">
        <f t="shared" si="26"/>
        <v>17.525773195876287</v>
      </c>
      <c r="D104" s="10">
        <f t="shared" si="27"/>
        <v>5.910652920962199</v>
      </c>
      <c r="E104" s="10">
        <f t="shared" si="28"/>
        <v>11.134020618556702</v>
      </c>
      <c r="F104" s="10">
        <f t="shared" si="29"/>
        <v>16.90721649484536</v>
      </c>
      <c r="G104" s="7">
        <f t="shared" si="30"/>
        <v>2.1305841924398625</v>
      </c>
      <c r="H104" s="10">
        <f t="shared" si="31"/>
        <v>1.9243986254295533</v>
      </c>
      <c r="I104" s="10">
        <f t="shared" si="32"/>
        <v>42.88659793814433</v>
      </c>
      <c r="J104" s="10">
        <f t="shared" si="33"/>
        <v>100</v>
      </c>
      <c r="K104" s="6"/>
      <c r="L104" s="7"/>
      <c r="M104" s="6"/>
      <c r="N104" s="6"/>
      <c r="O104" s="6"/>
      <c r="P104" s="7"/>
      <c r="Q104" s="6"/>
      <c r="R104" s="7"/>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row>
    <row r="105" spans="1:10" ht="13.5">
      <c r="A105" s="6" t="s">
        <v>67</v>
      </c>
      <c r="B105" s="10">
        <f t="shared" si="25"/>
        <v>1.4310051107325383</v>
      </c>
      <c r="C105" s="10">
        <f t="shared" si="26"/>
        <v>15.67291311754685</v>
      </c>
      <c r="D105" s="10">
        <f t="shared" si="27"/>
        <v>6.166950596252129</v>
      </c>
      <c r="E105" s="10">
        <f t="shared" si="28"/>
        <v>10.868824531516184</v>
      </c>
      <c r="F105" s="10">
        <f t="shared" si="29"/>
        <v>14.991482112436117</v>
      </c>
      <c r="G105" s="7">
        <f t="shared" si="30"/>
        <v>7.359454855195911</v>
      </c>
      <c r="H105" s="10">
        <f t="shared" si="31"/>
        <v>3.1686541737649065</v>
      </c>
      <c r="I105" s="10">
        <f t="shared" si="32"/>
        <v>40.34071550255537</v>
      </c>
      <c r="J105" s="10">
        <f t="shared" si="33"/>
        <v>100</v>
      </c>
    </row>
    <row r="107" spans="1:7" ht="17.25">
      <c r="A107" s="28" t="s">
        <v>132</v>
      </c>
      <c r="B107" s="29"/>
      <c r="C107" s="29"/>
      <c r="D107" s="29"/>
      <c r="E107" s="29"/>
      <c r="F107" s="29"/>
      <c r="G107" s="29"/>
    </row>
    <row r="108" spans="1:8" ht="13.5">
      <c r="A108" t="s">
        <v>62</v>
      </c>
      <c r="H108" t="s">
        <v>60</v>
      </c>
    </row>
    <row r="109" spans="2:15" ht="13.5">
      <c r="B109" s="8" t="s">
        <v>19</v>
      </c>
      <c r="C109" s="8" t="s">
        <v>56</v>
      </c>
      <c r="D109" s="8" t="s">
        <v>57</v>
      </c>
      <c r="E109" s="8" t="s">
        <v>58</v>
      </c>
      <c r="F109" s="8" t="s">
        <v>59</v>
      </c>
      <c r="G109" s="8"/>
      <c r="I109" s="8" t="s">
        <v>19</v>
      </c>
      <c r="J109" s="8" t="s">
        <v>56</v>
      </c>
      <c r="K109" s="8" t="s">
        <v>57</v>
      </c>
      <c r="L109" s="8" t="s">
        <v>58</v>
      </c>
      <c r="M109" s="8" t="s">
        <v>59</v>
      </c>
      <c r="N109" s="8"/>
      <c r="O109" s="8"/>
    </row>
    <row r="110" spans="1:64" ht="13.5">
      <c r="A110" t="s">
        <v>2</v>
      </c>
      <c r="B110" s="6">
        <f aca="true" t="shared" si="34" ref="B110:B116">SUM(C110:F110)</f>
        <v>5315</v>
      </c>
      <c r="C110" s="6">
        <v>1857</v>
      </c>
      <c r="D110" s="6"/>
      <c r="E110" s="6">
        <v>2295</v>
      </c>
      <c r="F110" s="6">
        <v>1163</v>
      </c>
      <c r="G110" s="6"/>
      <c r="H110" t="s">
        <v>2</v>
      </c>
      <c r="I110" s="6"/>
      <c r="J110" s="6"/>
      <c r="K110" s="6"/>
      <c r="L110" s="6"/>
      <c r="M110" s="6"/>
      <c r="N110" s="6"/>
      <c r="O110" s="6"/>
      <c r="P110" s="6"/>
      <c r="Q110" s="7"/>
      <c r="R110" s="6"/>
      <c r="S110" s="7"/>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row>
    <row r="111" spans="1:64" ht="13.5">
      <c r="A111" t="s">
        <v>3</v>
      </c>
      <c r="B111" s="6">
        <f t="shared" si="34"/>
        <v>3772</v>
      </c>
      <c r="C111" s="6">
        <v>923</v>
      </c>
      <c r="D111" s="6"/>
      <c r="E111" s="6">
        <v>2071</v>
      </c>
      <c r="F111" s="6">
        <v>778</v>
      </c>
      <c r="G111" s="6"/>
      <c r="H111" t="s">
        <v>3</v>
      </c>
      <c r="I111" s="6"/>
      <c r="J111" s="6"/>
      <c r="K111" s="6"/>
      <c r="L111" s="6"/>
      <c r="M111" s="6"/>
      <c r="N111" s="6"/>
      <c r="O111" s="6"/>
      <c r="P111" s="6"/>
      <c r="Q111" s="7"/>
      <c r="R111" s="6"/>
      <c r="S111" s="7"/>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row>
    <row r="112" spans="1:64" ht="13.5">
      <c r="A112" t="s">
        <v>11</v>
      </c>
      <c r="B112" s="6">
        <f t="shared" si="34"/>
        <v>3706</v>
      </c>
      <c r="C112" s="6">
        <v>759</v>
      </c>
      <c r="D112" s="6">
        <v>310</v>
      </c>
      <c r="E112" s="6">
        <v>2516</v>
      </c>
      <c r="F112" s="6">
        <v>121</v>
      </c>
      <c r="G112" s="6"/>
      <c r="H112" t="s">
        <v>11</v>
      </c>
      <c r="I112" s="6"/>
      <c r="J112" s="6"/>
      <c r="K112" s="6"/>
      <c r="L112" s="6"/>
      <c r="M112" s="6"/>
      <c r="N112" s="6"/>
      <c r="O112" s="6"/>
      <c r="P112" s="6"/>
      <c r="Q112" s="7"/>
      <c r="R112" s="6"/>
      <c r="S112" s="7"/>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row>
    <row r="113" spans="1:64" ht="13.5">
      <c r="A113" t="s">
        <v>14</v>
      </c>
      <c r="B113" s="6">
        <f>SUM(C113:F113)</f>
        <v>3630</v>
      </c>
      <c r="C113">
        <v>791</v>
      </c>
      <c r="D113">
        <v>384</v>
      </c>
      <c r="E113">
        <v>2372</v>
      </c>
      <c r="F113">
        <v>83</v>
      </c>
      <c r="G113" s="6"/>
      <c r="H113" t="s">
        <v>12</v>
      </c>
      <c r="I113" s="6"/>
      <c r="J113" s="6"/>
      <c r="K113" s="6"/>
      <c r="L113" s="6"/>
      <c r="M113" s="6"/>
      <c r="N113" s="6"/>
      <c r="O113" s="6"/>
      <c r="P113" s="6"/>
      <c r="Q113" s="7"/>
      <c r="R113" s="6"/>
      <c r="S113" s="7"/>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row>
    <row r="114" spans="1:64" ht="13.5">
      <c r="A114" t="s">
        <v>134</v>
      </c>
      <c r="B114" s="6">
        <f>SUM(C114:F114)</f>
        <v>3595</v>
      </c>
      <c r="C114">
        <v>740</v>
      </c>
      <c r="D114">
        <v>303</v>
      </c>
      <c r="E114">
        <v>2482</v>
      </c>
      <c r="F114">
        <v>70</v>
      </c>
      <c r="G114" s="6"/>
      <c r="H114" t="s">
        <v>5</v>
      </c>
      <c r="I114" s="6"/>
      <c r="J114" s="6"/>
      <c r="K114" s="6"/>
      <c r="L114" s="6"/>
      <c r="M114" s="6"/>
      <c r="N114" s="6"/>
      <c r="O114" s="6"/>
      <c r="P114" s="6"/>
      <c r="Q114" s="7"/>
      <c r="R114" s="6"/>
      <c r="S114" s="7"/>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row>
    <row r="115" spans="1:8" ht="13.5">
      <c r="A115" t="s">
        <v>136</v>
      </c>
      <c r="B115" s="6">
        <f>SUM(C115:F115)</f>
        <v>3513</v>
      </c>
      <c r="C115">
        <v>748</v>
      </c>
      <c r="D115">
        <v>341</v>
      </c>
      <c r="E115">
        <v>2371</v>
      </c>
      <c r="F115">
        <v>53</v>
      </c>
      <c r="H115" t="s">
        <v>13</v>
      </c>
    </row>
    <row r="116" spans="1:8" ht="13.5">
      <c r="A116" t="s">
        <v>190</v>
      </c>
      <c r="B116" s="6">
        <f t="shared" si="34"/>
        <v>3504</v>
      </c>
      <c r="C116">
        <v>784</v>
      </c>
      <c r="D116">
        <v>309</v>
      </c>
      <c r="E116">
        <v>2372</v>
      </c>
      <c r="F116">
        <v>39</v>
      </c>
      <c r="H116" t="s">
        <v>14</v>
      </c>
    </row>
    <row r="117" spans="1:6" ht="13.5">
      <c r="A117" t="s">
        <v>201</v>
      </c>
      <c r="B117" s="6">
        <f>SUM(C117:F117)</f>
        <v>3450</v>
      </c>
      <c r="C117">
        <v>829</v>
      </c>
      <c r="D117">
        <v>306</v>
      </c>
      <c r="E117">
        <v>2262</v>
      </c>
      <c r="F117">
        <v>53</v>
      </c>
    </row>
    <row r="119" spans="1:8" ht="13.5">
      <c r="A119" t="s">
        <v>63</v>
      </c>
      <c r="H119" t="s">
        <v>61</v>
      </c>
    </row>
    <row r="120" spans="2:12" ht="13.5">
      <c r="B120" s="8" t="s">
        <v>56</v>
      </c>
      <c r="C120" s="8" t="s">
        <v>57</v>
      </c>
      <c r="D120" s="8" t="s">
        <v>58</v>
      </c>
      <c r="E120" s="8" t="s">
        <v>59</v>
      </c>
      <c r="F120" s="8"/>
      <c r="H120" s="8" t="s">
        <v>56</v>
      </c>
      <c r="I120" s="8" t="s">
        <v>57</v>
      </c>
      <c r="J120" s="8" t="s">
        <v>58</v>
      </c>
      <c r="K120" s="8" t="s">
        <v>59</v>
      </c>
      <c r="L120" s="8"/>
    </row>
    <row r="121" spans="1:61" ht="13.5">
      <c r="A121" t="s">
        <v>2</v>
      </c>
      <c r="B121" s="7">
        <f>C110/B110*100</f>
        <v>34.93885230479774</v>
      </c>
      <c r="C121" s="7"/>
      <c r="D121" s="7">
        <f>E110/B110*100</f>
        <v>43.1796801505174</v>
      </c>
      <c r="E121" s="7">
        <f>F110/B110*100</f>
        <v>21.881467544684856</v>
      </c>
      <c r="F121" s="6"/>
      <c r="G121" t="s">
        <v>2</v>
      </c>
      <c r="H121" s="7" t="e">
        <f>J110/I110*100</f>
        <v>#DIV/0!</v>
      </c>
      <c r="I121" s="7" t="e">
        <f>K110/I110*100</f>
        <v>#DIV/0!</v>
      </c>
      <c r="J121" s="7" t="e">
        <f>L110/I110*100</f>
        <v>#DIV/0!</v>
      </c>
      <c r="K121" s="7" t="e">
        <f>M110/I110*100</f>
        <v>#DIV/0!</v>
      </c>
      <c r="L121" s="6"/>
      <c r="M121" s="6"/>
      <c r="N121" s="7"/>
      <c r="O121" s="6"/>
      <c r="P121" s="7"/>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row>
    <row r="122" spans="1:61" ht="13.5">
      <c r="A122" t="s">
        <v>3</v>
      </c>
      <c r="B122" s="7">
        <f aca="true" t="shared" si="35" ref="B122:B127">C111/B111*100</f>
        <v>24.469777306468718</v>
      </c>
      <c r="C122" s="7"/>
      <c r="D122" s="7">
        <f aca="true" t="shared" si="36" ref="D122:D127">E111/B111*100</f>
        <v>54.90455991516436</v>
      </c>
      <c r="E122" s="7">
        <f aca="true" t="shared" si="37" ref="E122:E127">F111/B111*100</f>
        <v>20.625662778366912</v>
      </c>
      <c r="F122" s="6"/>
      <c r="G122" t="s">
        <v>3</v>
      </c>
      <c r="H122" s="7" t="e">
        <f aca="true" t="shared" si="38" ref="H122:H127">J111/I111*100</f>
        <v>#DIV/0!</v>
      </c>
      <c r="I122" s="7" t="e">
        <f aca="true" t="shared" si="39" ref="I122:I127">K111/I111*100</f>
        <v>#DIV/0!</v>
      </c>
      <c r="J122" s="7" t="e">
        <f aca="true" t="shared" si="40" ref="J122:J127">L111/I111*100</f>
        <v>#DIV/0!</v>
      </c>
      <c r="K122" s="7" t="e">
        <f aca="true" t="shared" si="41" ref="K122:K127">M111/I111*100</f>
        <v>#DIV/0!</v>
      </c>
      <c r="L122" s="6"/>
      <c r="M122" s="6"/>
      <c r="N122" s="7"/>
      <c r="O122" s="6"/>
      <c r="P122" s="7"/>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row>
    <row r="123" spans="1:61" ht="13.5">
      <c r="A123" t="s">
        <v>11</v>
      </c>
      <c r="B123" s="7">
        <f t="shared" si="35"/>
        <v>20.48030221262817</v>
      </c>
      <c r="C123" s="7">
        <f aca="true" t="shared" si="42" ref="C123:C128">D112/B112*100</f>
        <v>8.364813815434431</v>
      </c>
      <c r="D123" s="7">
        <f t="shared" si="36"/>
        <v>67.88990825688074</v>
      </c>
      <c r="E123" s="7">
        <f t="shared" si="37"/>
        <v>3.264975715056665</v>
      </c>
      <c r="F123" s="6"/>
      <c r="G123" t="s">
        <v>11</v>
      </c>
      <c r="H123" s="7" t="e">
        <f t="shared" si="38"/>
        <v>#DIV/0!</v>
      </c>
      <c r="I123" s="7" t="e">
        <f t="shared" si="39"/>
        <v>#DIV/0!</v>
      </c>
      <c r="J123" s="7" t="e">
        <f t="shared" si="40"/>
        <v>#DIV/0!</v>
      </c>
      <c r="K123" s="7" t="e">
        <f t="shared" si="41"/>
        <v>#DIV/0!</v>
      </c>
      <c r="L123" s="6"/>
      <c r="M123" s="6"/>
      <c r="N123" s="7"/>
      <c r="O123" s="6"/>
      <c r="P123" s="7"/>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row>
    <row r="124" spans="1:61" ht="13.5">
      <c r="A124" t="s">
        <v>14</v>
      </c>
      <c r="B124" s="7">
        <f>C113/B113*100</f>
        <v>21.790633608815426</v>
      </c>
      <c r="C124" s="7">
        <f t="shared" si="42"/>
        <v>10.578512396694215</v>
      </c>
      <c r="D124" s="7">
        <f>E113/B113*100</f>
        <v>65.34435261707989</v>
      </c>
      <c r="E124" s="7">
        <f>F113/B113*100</f>
        <v>2.286501377410468</v>
      </c>
      <c r="F124" s="6"/>
      <c r="G124" t="s">
        <v>12</v>
      </c>
      <c r="H124" s="7" t="e">
        <f t="shared" si="38"/>
        <v>#DIV/0!</v>
      </c>
      <c r="I124" s="7" t="e">
        <f t="shared" si="39"/>
        <v>#DIV/0!</v>
      </c>
      <c r="J124" s="7" t="e">
        <f t="shared" si="40"/>
        <v>#DIV/0!</v>
      </c>
      <c r="K124" s="7" t="e">
        <f t="shared" si="41"/>
        <v>#DIV/0!</v>
      </c>
      <c r="L124" s="6"/>
      <c r="M124" s="6"/>
      <c r="N124" s="7"/>
      <c r="O124" s="6"/>
      <c r="P124" s="7"/>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row>
    <row r="125" spans="1:61" ht="13.5">
      <c r="A125" t="s">
        <v>134</v>
      </c>
      <c r="B125" s="7">
        <f>C114/B114*100</f>
        <v>20.58414464534075</v>
      </c>
      <c r="C125" s="7">
        <f t="shared" si="42"/>
        <v>8.42837273991655</v>
      </c>
      <c r="D125" s="7">
        <f>E114/B114*100</f>
        <v>69.04033379694019</v>
      </c>
      <c r="E125" s="7">
        <f>F114/B114*100</f>
        <v>1.9471488178025034</v>
      </c>
      <c r="F125" s="6"/>
      <c r="G125" t="s">
        <v>5</v>
      </c>
      <c r="H125" s="7" t="e">
        <f t="shared" si="38"/>
        <v>#DIV/0!</v>
      </c>
      <c r="I125" s="7" t="e">
        <f t="shared" si="39"/>
        <v>#DIV/0!</v>
      </c>
      <c r="J125" s="7" t="e">
        <f t="shared" si="40"/>
        <v>#DIV/0!</v>
      </c>
      <c r="K125" s="7" t="e">
        <f t="shared" si="41"/>
        <v>#DIV/0!</v>
      </c>
      <c r="L125" s="6"/>
      <c r="M125" s="6"/>
      <c r="N125" s="7"/>
      <c r="O125" s="6"/>
      <c r="P125" s="7"/>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row>
    <row r="126" spans="1:11" ht="13.5">
      <c r="A126" t="s">
        <v>136</v>
      </c>
      <c r="B126" s="7">
        <f>C115/B115*100</f>
        <v>21.29234272701395</v>
      </c>
      <c r="C126" s="7">
        <f t="shared" si="42"/>
        <v>9.706803302021065</v>
      </c>
      <c r="D126" s="7">
        <f>E115/B115*100</f>
        <v>67.49217193282095</v>
      </c>
      <c r="E126" s="7">
        <f>F115/B115*100</f>
        <v>1.5086820381440365</v>
      </c>
      <c r="G126" t="s">
        <v>13</v>
      </c>
      <c r="H126" s="7" t="e">
        <f t="shared" si="38"/>
        <v>#DIV/0!</v>
      </c>
      <c r="I126" s="7" t="e">
        <f t="shared" si="39"/>
        <v>#DIV/0!</v>
      </c>
      <c r="J126" s="7" t="e">
        <f t="shared" si="40"/>
        <v>#DIV/0!</v>
      </c>
      <c r="K126" s="7" t="e">
        <f t="shared" si="41"/>
        <v>#DIV/0!</v>
      </c>
    </row>
    <row r="127" spans="1:11" ht="13.5">
      <c r="A127" t="s">
        <v>190</v>
      </c>
      <c r="B127" s="7">
        <f t="shared" si="35"/>
        <v>22.37442922374429</v>
      </c>
      <c r="C127" s="7">
        <f t="shared" si="42"/>
        <v>8.818493150684931</v>
      </c>
      <c r="D127" s="7">
        <f t="shared" si="36"/>
        <v>67.69406392694064</v>
      </c>
      <c r="E127" s="7">
        <f t="shared" si="37"/>
        <v>1.1130136986301369</v>
      </c>
      <c r="G127" t="s">
        <v>14</v>
      </c>
      <c r="H127" s="7" t="e">
        <f t="shared" si="38"/>
        <v>#DIV/0!</v>
      </c>
      <c r="I127" s="7" t="e">
        <f t="shared" si="39"/>
        <v>#DIV/0!</v>
      </c>
      <c r="J127" s="7" t="e">
        <f t="shared" si="40"/>
        <v>#DIV/0!</v>
      </c>
      <c r="K127" s="7" t="e">
        <f t="shared" si="41"/>
        <v>#DIV/0!</v>
      </c>
    </row>
    <row r="128" spans="1:5" ht="13.5">
      <c r="A128" t="s">
        <v>201</v>
      </c>
      <c r="B128" s="7">
        <f>C117/B117*100</f>
        <v>24.02898550724638</v>
      </c>
      <c r="C128" s="7">
        <f t="shared" si="42"/>
        <v>8.869565217391303</v>
      </c>
      <c r="D128" s="7">
        <f>E117/B117*100</f>
        <v>65.56521739130434</v>
      </c>
      <c r="E128" s="7">
        <f>F117/B117*100</f>
        <v>1.536231884057971</v>
      </c>
    </row>
    <row r="130" spans="1:6" ht="17.25">
      <c r="A130" s="30" t="s">
        <v>131</v>
      </c>
      <c r="B130" s="31"/>
      <c r="C130" s="31"/>
      <c r="D130" s="31"/>
      <c r="E130" s="31"/>
      <c r="F130" s="31"/>
    </row>
    <row r="131" spans="1:18" ht="13.5">
      <c r="A131" t="s">
        <v>62</v>
      </c>
      <c r="H131" t="s">
        <v>60</v>
      </c>
      <c r="O131" t="s">
        <v>130</v>
      </c>
      <c r="Q131" t="s">
        <v>83</v>
      </c>
      <c r="R131" t="s">
        <v>86</v>
      </c>
    </row>
    <row r="132" spans="2:19" ht="13.5">
      <c r="B132" s="8" t="s">
        <v>19</v>
      </c>
      <c r="C132" s="8" t="s">
        <v>64</v>
      </c>
      <c r="D132" s="8" t="s">
        <v>65</v>
      </c>
      <c r="E132" s="8" t="s">
        <v>59</v>
      </c>
      <c r="F132" s="8"/>
      <c r="G132" s="8"/>
      <c r="I132" s="8" t="s">
        <v>19</v>
      </c>
      <c r="J132" s="8" t="s">
        <v>64</v>
      </c>
      <c r="K132" s="8" t="s">
        <v>65</v>
      </c>
      <c r="L132" s="8" t="s">
        <v>59</v>
      </c>
      <c r="M132" s="8"/>
      <c r="N132" s="8"/>
      <c r="O132" s="73" t="s">
        <v>112</v>
      </c>
      <c r="P132" t="s">
        <v>113</v>
      </c>
      <c r="Q132" s="74">
        <v>152518</v>
      </c>
      <c r="R132" s="74">
        <v>74986</v>
      </c>
      <c r="S132" s="7">
        <f aca="true" t="shared" si="43" ref="S132:S140">SUM(Q132:R132)</f>
        <v>227504</v>
      </c>
    </row>
    <row r="133" spans="1:64" ht="13.5">
      <c r="A133" t="s">
        <v>2</v>
      </c>
      <c r="B133" s="6">
        <f>SUM(C133:E133)</f>
        <v>1993</v>
      </c>
      <c r="C133" s="6">
        <v>88</v>
      </c>
      <c r="D133" s="6">
        <v>1096</v>
      </c>
      <c r="E133" s="6">
        <v>809</v>
      </c>
      <c r="F133" s="6"/>
      <c r="G133" s="6"/>
      <c r="H133" t="s">
        <v>2</v>
      </c>
      <c r="I133" s="76"/>
      <c r="J133" s="76"/>
      <c r="K133" s="76"/>
      <c r="L133" s="76"/>
      <c r="M133" s="6"/>
      <c r="N133" s="6"/>
      <c r="O133" s="73" t="s">
        <v>114</v>
      </c>
      <c r="P133" t="s">
        <v>115</v>
      </c>
      <c r="Q133" s="74">
        <v>2398</v>
      </c>
      <c r="R133" s="74">
        <v>766</v>
      </c>
      <c r="S133" s="7">
        <f t="shared" si="43"/>
        <v>3164</v>
      </c>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row>
    <row r="134" spans="1:64" ht="13.5">
      <c r="A134" t="s">
        <v>3</v>
      </c>
      <c r="B134" s="6">
        <f>SUM(C134:E134)</f>
        <v>2887</v>
      </c>
      <c r="C134" s="6">
        <v>34</v>
      </c>
      <c r="D134" s="6">
        <v>970</v>
      </c>
      <c r="E134" s="6">
        <v>1883</v>
      </c>
      <c r="F134" s="6"/>
      <c r="G134" s="6"/>
      <c r="H134" t="s">
        <v>3</v>
      </c>
      <c r="I134" s="76"/>
      <c r="J134" s="76"/>
      <c r="K134" s="76"/>
      <c r="L134" s="76"/>
      <c r="M134" s="6"/>
      <c r="N134" s="6"/>
      <c r="O134" s="73" t="s">
        <v>116</v>
      </c>
      <c r="P134" t="s">
        <v>117</v>
      </c>
      <c r="Q134" s="74">
        <v>45675</v>
      </c>
      <c r="R134" s="74">
        <v>25055</v>
      </c>
      <c r="S134" s="7">
        <f t="shared" si="43"/>
        <v>70730</v>
      </c>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row>
    <row r="135" spans="1:64" ht="13.5">
      <c r="A135" t="s">
        <v>11</v>
      </c>
      <c r="B135" s="6">
        <f>SUM(C135:E135)</f>
        <v>2989</v>
      </c>
      <c r="C135" s="6">
        <v>56</v>
      </c>
      <c r="D135" s="6">
        <v>1413</v>
      </c>
      <c r="E135" s="6">
        <v>1520</v>
      </c>
      <c r="F135" s="6"/>
      <c r="G135" s="6"/>
      <c r="H135" t="s">
        <v>11</v>
      </c>
      <c r="I135" s="76"/>
      <c r="J135" s="76"/>
      <c r="K135" s="76"/>
      <c r="L135" s="76"/>
      <c r="M135" s="6"/>
      <c r="N135" s="6"/>
      <c r="O135" s="73" t="s">
        <v>118</v>
      </c>
      <c r="P135" t="s">
        <v>119</v>
      </c>
      <c r="Q135" s="74">
        <v>25862</v>
      </c>
      <c r="R135" s="74">
        <v>14083</v>
      </c>
      <c r="S135" s="7">
        <f t="shared" si="43"/>
        <v>39945</v>
      </c>
      <c r="T135" s="7"/>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row>
    <row r="136" spans="1:64" ht="13.5">
      <c r="A136" t="s">
        <v>14</v>
      </c>
      <c r="B136" s="6">
        <f>SUM(C136:E136)</f>
        <v>3260</v>
      </c>
      <c r="C136" s="6">
        <v>56</v>
      </c>
      <c r="D136" s="6">
        <v>1366</v>
      </c>
      <c r="E136" s="6">
        <v>1838</v>
      </c>
      <c r="F136" s="6"/>
      <c r="G136" s="6"/>
      <c r="H136" t="s">
        <v>12</v>
      </c>
      <c r="I136" s="76"/>
      <c r="J136" s="76"/>
      <c r="K136" s="76"/>
      <c r="L136" s="76"/>
      <c r="M136" s="6"/>
      <c r="N136" s="6"/>
      <c r="O136" s="73" t="s">
        <v>120</v>
      </c>
      <c r="P136" t="s">
        <v>121</v>
      </c>
      <c r="Q136" s="74">
        <v>6332</v>
      </c>
      <c r="R136" s="74">
        <v>2200</v>
      </c>
      <c r="S136" s="7">
        <f t="shared" si="43"/>
        <v>8532</v>
      </c>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row>
    <row r="137" spans="1:64" ht="13.5">
      <c r="A137" t="s">
        <v>134</v>
      </c>
      <c r="B137" s="6">
        <v>3448</v>
      </c>
      <c r="C137" s="6">
        <v>43</v>
      </c>
      <c r="D137" s="6">
        <v>1483</v>
      </c>
      <c r="E137" s="6">
        <f>B137-C137-D137</f>
        <v>1922</v>
      </c>
      <c r="F137" s="6"/>
      <c r="G137" s="6"/>
      <c r="H137" t="s">
        <v>5</v>
      </c>
      <c r="I137" s="76"/>
      <c r="J137" s="76"/>
      <c r="K137" s="76"/>
      <c r="L137" s="76"/>
      <c r="M137" s="6"/>
      <c r="N137" s="6"/>
      <c r="O137" s="73" t="s">
        <v>122</v>
      </c>
      <c r="P137" t="s">
        <v>123</v>
      </c>
      <c r="Q137" s="74">
        <v>3381</v>
      </c>
      <c r="R137" s="74">
        <v>2162</v>
      </c>
      <c r="S137" s="7">
        <f t="shared" si="43"/>
        <v>5543</v>
      </c>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row>
    <row r="138" spans="1:19" ht="13.5">
      <c r="A138" t="s">
        <v>136</v>
      </c>
      <c r="B138" s="6">
        <v>3464</v>
      </c>
      <c r="C138" s="6">
        <v>50</v>
      </c>
      <c r="D138" s="6">
        <v>1412</v>
      </c>
      <c r="E138" s="6">
        <f>B138-C138-D138</f>
        <v>2002</v>
      </c>
      <c r="H138" t="s">
        <v>13</v>
      </c>
      <c r="I138" s="35"/>
      <c r="J138" s="35"/>
      <c r="K138" s="35"/>
      <c r="L138" s="35"/>
      <c r="O138" s="73" t="s">
        <v>124</v>
      </c>
      <c r="P138" t="s">
        <v>125</v>
      </c>
      <c r="Q138" s="74">
        <v>17107</v>
      </c>
      <c r="R138" s="74">
        <v>8534</v>
      </c>
      <c r="S138" s="7">
        <f t="shared" si="43"/>
        <v>25641</v>
      </c>
    </row>
    <row r="139" spans="1:19" ht="13.5">
      <c r="A139" t="s">
        <v>190</v>
      </c>
      <c r="B139" s="6">
        <v>3774</v>
      </c>
      <c r="C139" s="6">
        <v>52</v>
      </c>
      <c r="D139" s="6">
        <v>1434</v>
      </c>
      <c r="E139" s="6">
        <f>B139-C139-D139</f>
        <v>2288</v>
      </c>
      <c r="H139" t="s">
        <v>14</v>
      </c>
      <c r="I139" s="35">
        <f>SUM(J139:L139)</f>
        <v>227504</v>
      </c>
      <c r="J139" s="35">
        <f>SUM(Q133:R133)</f>
        <v>3164</v>
      </c>
      <c r="K139" s="35">
        <f>SUM(S134:S135)</f>
        <v>110675</v>
      </c>
      <c r="L139" s="35">
        <f>SUM(S136:S140)</f>
        <v>113665</v>
      </c>
      <c r="O139" s="73" t="s">
        <v>126</v>
      </c>
      <c r="P139" t="s">
        <v>127</v>
      </c>
      <c r="Q139" s="74">
        <v>48422</v>
      </c>
      <c r="R139" s="74">
        <v>20375</v>
      </c>
      <c r="S139" s="7">
        <f t="shared" si="43"/>
        <v>68797</v>
      </c>
    </row>
    <row r="140" spans="1:19" ht="13.5">
      <c r="A140" t="s">
        <v>201</v>
      </c>
      <c r="B140" s="6">
        <v>3641</v>
      </c>
      <c r="C140" s="6">
        <v>62</v>
      </c>
      <c r="D140" s="6">
        <v>1353</v>
      </c>
      <c r="E140" s="6">
        <f>B140-C140-D140</f>
        <v>2226</v>
      </c>
      <c r="O140" s="73" t="s">
        <v>128</v>
      </c>
      <c r="P140" t="s">
        <v>129</v>
      </c>
      <c r="Q140" s="74">
        <v>3341</v>
      </c>
      <c r="R140" s="74">
        <v>1811</v>
      </c>
      <c r="S140" s="7">
        <f t="shared" si="43"/>
        <v>5152</v>
      </c>
    </row>
    <row r="141" spans="17:19" ht="13.5">
      <c r="Q141" s="75"/>
      <c r="S141" s="1"/>
    </row>
    <row r="142" spans="1:8" ht="13.5">
      <c r="A142" t="s">
        <v>63</v>
      </c>
      <c r="H142" t="s">
        <v>61</v>
      </c>
    </row>
    <row r="143" spans="2:12" ht="13.5">
      <c r="B143" s="8" t="s">
        <v>64</v>
      </c>
      <c r="C143" s="8" t="s">
        <v>65</v>
      </c>
      <c r="D143" s="8" t="s">
        <v>59</v>
      </c>
      <c r="E143" s="8"/>
      <c r="F143" s="8"/>
      <c r="H143" s="8" t="s">
        <v>64</v>
      </c>
      <c r="I143" s="8" t="s">
        <v>65</v>
      </c>
      <c r="J143" s="8" t="s">
        <v>59</v>
      </c>
      <c r="K143" s="8"/>
      <c r="L143" s="8"/>
    </row>
    <row r="144" spans="1:61" ht="13.5">
      <c r="A144" t="s">
        <v>2</v>
      </c>
      <c r="B144" s="7">
        <f>C133/B133*100</f>
        <v>4.415454089312594</v>
      </c>
      <c r="C144" s="7">
        <f>D133/B133*100</f>
        <v>54.99247365780231</v>
      </c>
      <c r="D144" s="7">
        <f aca="true" t="shared" si="44" ref="D144:D150">E133/B133*100</f>
        <v>40.592072252885096</v>
      </c>
      <c r="E144" s="6"/>
      <c r="F144" s="6"/>
      <c r="G144" t="s">
        <v>2</v>
      </c>
      <c r="H144" s="7" t="e">
        <f>J133/I133*100</f>
        <v>#DIV/0!</v>
      </c>
      <c r="I144" s="7" t="e">
        <f>K133/I133*100</f>
        <v>#DIV/0!</v>
      </c>
      <c r="J144" s="7" t="e">
        <f>L133/I133*100</f>
        <v>#DIV/0!</v>
      </c>
      <c r="K144" s="6"/>
      <c r="L144" s="6"/>
      <c r="M144" s="6"/>
      <c r="N144" s="7"/>
      <c r="O144" s="6"/>
      <c r="P144" s="7"/>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row>
    <row r="145" spans="1:61" ht="13.5">
      <c r="A145" t="s">
        <v>3</v>
      </c>
      <c r="B145" s="7">
        <f aca="true" t="shared" si="45" ref="B145:B150">C134/B134*100</f>
        <v>1.1776931070315206</v>
      </c>
      <c r="C145" s="7">
        <f aca="true" t="shared" si="46" ref="C145:C150">D134/B134*100</f>
        <v>33.59889158295809</v>
      </c>
      <c r="D145" s="7">
        <f t="shared" si="44"/>
        <v>65.2234153100104</v>
      </c>
      <c r="E145" s="6"/>
      <c r="F145" s="6"/>
      <c r="G145" t="s">
        <v>3</v>
      </c>
      <c r="H145" s="7" t="e">
        <f aca="true" t="shared" si="47" ref="H145:H150">J134/I134*100</f>
        <v>#DIV/0!</v>
      </c>
      <c r="I145" s="7" t="e">
        <f aca="true" t="shared" si="48" ref="I145:I150">K134/I134*100</f>
        <v>#DIV/0!</v>
      </c>
      <c r="J145" s="7" t="e">
        <f aca="true" t="shared" si="49" ref="J145:J150">L134/I134*100</f>
        <v>#DIV/0!</v>
      </c>
      <c r="K145" s="6"/>
      <c r="L145" s="6"/>
      <c r="M145" s="6"/>
      <c r="N145" s="7"/>
      <c r="O145" s="6"/>
      <c r="P145" s="7"/>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row>
    <row r="146" spans="1:61" ht="13.5">
      <c r="A146" t="s">
        <v>11</v>
      </c>
      <c r="B146" s="7">
        <f t="shared" si="45"/>
        <v>1.873536299765808</v>
      </c>
      <c r="C146" s="7">
        <f t="shared" si="46"/>
        <v>47.273335563733696</v>
      </c>
      <c r="D146" s="7">
        <f t="shared" si="44"/>
        <v>50.8531281365005</v>
      </c>
      <c r="E146" s="6"/>
      <c r="F146" s="6"/>
      <c r="G146" t="s">
        <v>11</v>
      </c>
      <c r="H146" s="7" t="e">
        <f t="shared" si="47"/>
        <v>#DIV/0!</v>
      </c>
      <c r="I146" s="7" t="e">
        <f t="shared" si="48"/>
        <v>#DIV/0!</v>
      </c>
      <c r="J146" s="7" t="e">
        <f t="shared" si="49"/>
        <v>#DIV/0!</v>
      </c>
      <c r="K146" s="6"/>
      <c r="L146" s="6"/>
      <c r="M146" s="6"/>
      <c r="N146" s="7"/>
      <c r="O146" s="6"/>
      <c r="P146" s="7"/>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row>
    <row r="147" spans="1:61" ht="13.5">
      <c r="A147" t="s">
        <v>14</v>
      </c>
      <c r="B147" s="7">
        <f>C136/B136*100</f>
        <v>1.7177914110429449</v>
      </c>
      <c r="C147" s="7">
        <f>D136/B136*100</f>
        <v>41.90184049079755</v>
      </c>
      <c r="D147" s="7">
        <f>E136/B136*100</f>
        <v>56.38036809815951</v>
      </c>
      <c r="E147" s="6"/>
      <c r="F147" s="6"/>
      <c r="G147" t="s">
        <v>12</v>
      </c>
      <c r="H147" s="7" t="e">
        <f t="shared" si="47"/>
        <v>#DIV/0!</v>
      </c>
      <c r="I147" s="7" t="e">
        <f t="shared" si="48"/>
        <v>#DIV/0!</v>
      </c>
      <c r="J147" s="7" t="e">
        <f t="shared" si="49"/>
        <v>#DIV/0!</v>
      </c>
      <c r="K147" s="6"/>
      <c r="L147" s="6"/>
      <c r="M147" s="6"/>
      <c r="N147" s="7"/>
      <c r="O147" s="6"/>
      <c r="P147" s="7"/>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row>
    <row r="148" spans="1:61" ht="13.5">
      <c r="A148" t="s">
        <v>134</v>
      </c>
      <c r="B148" s="7">
        <f>C137/B137*100</f>
        <v>1.2470997679814384</v>
      </c>
      <c r="C148" s="7">
        <f>D137/B137*100</f>
        <v>43.01044083526682</v>
      </c>
      <c r="D148" s="7">
        <f>E137/B137*100</f>
        <v>55.74245939675174</v>
      </c>
      <c r="E148" s="6"/>
      <c r="F148" s="6"/>
      <c r="G148" t="s">
        <v>5</v>
      </c>
      <c r="H148" s="7" t="e">
        <f t="shared" si="47"/>
        <v>#DIV/0!</v>
      </c>
      <c r="I148" s="7" t="e">
        <f t="shared" si="48"/>
        <v>#DIV/0!</v>
      </c>
      <c r="J148" s="7" t="e">
        <f t="shared" si="49"/>
        <v>#DIV/0!</v>
      </c>
      <c r="K148" s="6"/>
      <c r="L148" s="6"/>
      <c r="M148" s="6"/>
      <c r="N148" s="7"/>
      <c r="O148" s="6"/>
      <c r="P148" s="7"/>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row>
    <row r="149" spans="1:11" ht="13.5">
      <c r="A149" t="s">
        <v>136</v>
      </c>
      <c r="B149" s="7">
        <f>C138/B138*100</f>
        <v>1.443418013856813</v>
      </c>
      <c r="C149" s="7">
        <f>D138/B138*100</f>
        <v>40.7621247113164</v>
      </c>
      <c r="D149" s="7">
        <f>E138/B138*100</f>
        <v>57.7944572748268</v>
      </c>
      <c r="E149" s="6"/>
      <c r="G149" t="s">
        <v>13</v>
      </c>
      <c r="H149" s="7" t="e">
        <f t="shared" si="47"/>
        <v>#DIV/0!</v>
      </c>
      <c r="I149" s="7" t="e">
        <f t="shared" si="48"/>
        <v>#DIV/0!</v>
      </c>
      <c r="J149" s="7" t="e">
        <f t="shared" si="49"/>
        <v>#DIV/0!</v>
      </c>
      <c r="K149" s="6"/>
    </row>
    <row r="150" spans="1:11" ht="13.5">
      <c r="A150" t="s">
        <v>190</v>
      </c>
      <c r="B150" s="7">
        <f t="shared" si="45"/>
        <v>1.377848436671966</v>
      </c>
      <c r="C150" s="7">
        <f t="shared" si="46"/>
        <v>37.99682034976153</v>
      </c>
      <c r="D150" s="7">
        <f t="shared" si="44"/>
        <v>60.625331213566504</v>
      </c>
      <c r="E150" s="6"/>
      <c r="G150" t="s">
        <v>14</v>
      </c>
      <c r="H150" s="7">
        <f t="shared" si="47"/>
        <v>1.3907447781137914</v>
      </c>
      <c r="I150" s="7">
        <f t="shared" si="48"/>
        <v>48.64749630775723</v>
      </c>
      <c r="J150" s="7">
        <f t="shared" si="49"/>
        <v>49.961758914128986</v>
      </c>
      <c r="K150" s="6"/>
    </row>
    <row r="151" spans="1:4" ht="13.5">
      <c r="A151" t="s">
        <v>201</v>
      </c>
      <c r="B151" s="7">
        <f>C140/B140*100</f>
        <v>1.7028288931612197</v>
      </c>
      <c r="C151" s="7">
        <f>D140/B140*100</f>
        <v>37.160120845921455</v>
      </c>
      <c r="D151" s="7">
        <f>E140/B140*100</f>
        <v>61.13705026091733</v>
      </c>
    </row>
  </sheetData>
  <mergeCells count="31">
    <mergeCell ref="AG41:AO41"/>
    <mergeCell ref="M53:M54"/>
    <mergeCell ref="M55:M56"/>
    <mergeCell ref="M57:M58"/>
    <mergeCell ref="M45:M46"/>
    <mergeCell ref="Z41:AA41"/>
    <mergeCell ref="M59:M60"/>
    <mergeCell ref="M47:M48"/>
    <mergeCell ref="M49:M50"/>
    <mergeCell ref="M51:M52"/>
    <mergeCell ref="A57:A58"/>
    <mergeCell ref="A59:A60"/>
    <mergeCell ref="A53:A54"/>
    <mergeCell ref="C43:K43"/>
    <mergeCell ref="A47:A48"/>
    <mergeCell ref="A49:A50"/>
    <mergeCell ref="A51:A52"/>
    <mergeCell ref="A55:A56"/>
    <mergeCell ref="A45:A46"/>
    <mergeCell ref="B2:D2"/>
    <mergeCell ref="E2:G2"/>
    <mergeCell ref="I27:L27"/>
    <mergeCell ref="B13:D13"/>
    <mergeCell ref="E13:G13"/>
    <mergeCell ref="B27:D27"/>
    <mergeCell ref="E27:H27"/>
    <mergeCell ref="M27:P27"/>
    <mergeCell ref="Q27:T27"/>
    <mergeCell ref="U27:X27"/>
    <mergeCell ref="AC27:AD27"/>
    <mergeCell ref="Y27:AB27"/>
  </mergeCells>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t040240b</cp:lastModifiedBy>
  <cp:lastPrinted>2008-03-19T07:24:52Z</cp:lastPrinted>
  <dcterms:created xsi:type="dcterms:W3CDTF">1997-01-08T22:48:59Z</dcterms:created>
  <dcterms:modified xsi:type="dcterms:W3CDTF">2008-04-09T05:30:02Z</dcterms:modified>
  <cp:category/>
  <cp:version/>
  <cp:contentType/>
  <cp:contentStatus/>
</cp:coreProperties>
</file>