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2_がん検診等結果報告\R3\01_R2年度がん検診等結果報告\11_提供用集計表\02_市町村あて\【確定値】R2年度がん検診等結果報告\"/>
    </mc:Choice>
  </mc:AlternateContent>
  <bookViews>
    <workbookView xWindow="0" yWindow="0" windowWidth="20490" windowHeight="8835"/>
  </bookViews>
  <sheets>
    <sheet name="年齢階級別（肺）" sheetId="1" r:id="rId1"/>
    <sheet name="市町村別（肺）" sheetId="2" r:id="rId2"/>
  </sheets>
  <definedNames>
    <definedName name="_xlnm.Print_Area" localSheetId="1">'市町村別（肺）'!$B$1:$AS$70</definedName>
    <definedName name="_xlnm.Print_Area" localSheetId="0">'年齢階級別（肺）'!$A$1:$AT$104</definedName>
    <definedName name="_xlnm.Print_Titles" localSheetId="1">'市町村別（肺）'!$B:$C,'市町村別（肺）'!$3:$8</definedName>
    <definedName name="_xlnm.Print_Titles" localSheetId="0">'年齢階級別（肺）'!$B:$C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07" i="1" l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A104" i="1"/>
  <c r="AY104" i="1"/>
  <c r="AX104" i="1"/>
  <c r="AW104" i="1"/>
  <c r="AV104" i="1"/>
  <c r="AU104" i="1"/>
  <c r="AS104" i="1"/>
  <c r="AR104" i="1"/>
  <c r="BO103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BA103" i="1"/>
  <c r="AY103" i="1"/>
  <c r="AX103" i="1"/>
  <c r="AW103" i="1"/>
  <c r="AV103" i="1"/>
  <c r="AU103" i="1"/>
  <c r="AR103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A102" i="1"/>
  <c r="AY102" i="1"/>
  <c r="AX102" i="1"/>
  <c r="AW102" i="1"/>
  <c r="AV102" i="1"/>
  <c r="AU102" i="1"/>
  <c r="AR102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A101" i="1"/>
  <c r="AY101" i="1"/>
  <c r="AX101" i="1"/>
  <c r="AW101" i="1"/>
  <c r="AV101" i="1"/>
  <c r="AU101" i="1"/>
  <c r="AR101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A100" i="1"/>
  <c r="AY100" i="1"/>
  <c r="AX100" i="1"/>
  <c r="AW100" i="1"/>
  <c r="AV100" i="1"/>
  <c r="AU100" i="1"/>
  <c r="AR100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A99" i="1"/>
  <c r="AY99" i="1"/>
  <c r="AX99" i="1"/>
  <c r="AW99" i="1"/>
  <c r="AV99" i="1"/>
  <c r="AU99" i="1"/>
  <c r="AR99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A98" i="1"/>
  <c r="AY98" i="1"/>
  <c r="AX98" i="1"/>
  <c r="AW98" i="1"/>
  <c r="AV98" i="1"/>
  <c r="AU98" i="1"/>
  <c r="AR98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A97" i="1"/>
  <c r="AY97" i="1"/>
  <c r="AX97" i="1"/>
  <c r="AW97" i="1"/>
  <c r="AV97" i="1"/>
  <c r="AU97" i="1"/>
  <c r="AR97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A96" i="1"/>
  <c r="AY96" i="1"/>
  <c r="AX96" i="1"/>
  <c r="AW96" i="1"/>
  <c r="AV96" i="1"/>
  <c r="AU96" i="1"/>
  <c r="AR96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A95" i="1"/>
  <c r="AY95" i="1"/>
  <c r="AX95" i="1"/>
  <c r="AW95" i="1"/>
  <c r="AV95" i="1"/>
  <c r="AU95" i="1"/>
  <c r="AR95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A94" i="1"/>
  <c r="AY94" i="1"/>
  <c r="AX94" i="1"/>
  <c r="AW94" i="1"/>
  <c r="AV94" i="1"/>
  <c r="AU94" i="1"/>
  <c r="AR94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A93" i="1"/>
  <c r="AY93" i="1"/>
  <c r="AX93" i="1"/>
  <c r="AW93" i="1"/>
  <c r="AV93" i="1"/>
  <c r="AU93" i="1"/>
  <c r="AS93" i="1"/>
  <c r="AR93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A92" i="1"/>
  <c r="AY92" i="1"/>
  <c r="AX92" i="1"/>
  <c r="AW92" i="1"/>
  <c r="AV92" i="1"/>
  <c r="AU92" i="1"/>
  <c r="AS92" i="1"/>
  <c r="AR92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A91" i="1"/>
  <c r="AY91" i="1"/>
  <c r="AX91" i="1"/>
  <c r="AW91" i="1"/>
  <c r="AV91" i="1"/>
  <c r="AU91" i="1"/>
  <c r="AS91" i="1"/>
  <c r="AR91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A90" i="1"/>
  <c r="AY90" i="1"/>
  <c r="AX90" i="1"/>
  <c r="AW90" i="1"/>
  <c r="AV90" i="1"/>
  <c r="AU90" i="1"/>
  <c r="AS90" i="1"/>
  <c r="AR90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A89" i="1"/>
  <c r="AY89" i="1"/>
  <c r="AX89" i="1"/>
  <c r="AW89" i="1"/>
  <c r="AV89" i="1"/>
  <c r="AU89" i="1"/>
  <c r="AS89" i="1"/>
  <c r="AR89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A88" i="1"/>
  <c r="AY88" i="1"/>
  <c r="AX88" i="1"/>
  <c r="AW88" i="1"/>
  <c r="AV88" i="1"/>
  <c r="AU88" i="1"/>
  <c r="AR88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A87" i="1"/>
  <c r="AY87" i="1"/>
  <c r="AX87" i="1"/>
  <c r="AW87" i="1"/>
  <c r="AV87" i="1"/>
  <c r="AU87" i="1"/>
  <c r="AS87" i="1"/>
  <c r="AR87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A86" i="1"/>
  <c r="AY86" i="1"/>
  <c r="AX86" i="1"/>
  <c r="AW86" i="1"/>
  <c r="AV86" i="1"/>
  <c r="AU86" i="1"/>
  <c r="AR86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A85" i="1"/>
  <c r="AY85" i="1"/>
  <c r="AX85" i="1"/>
  <c r="AW85" i="1"/>
  <c r="AV85" i="1"/>
  <c r="AU85" i="1"/>
  <c r="AR85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A84" i="1"/>
  <c r="AY84" i="1"/>
  <c r="AX84" i="1"/>
  <c r="AW84" i="1"/>
  <c r="AV84" i="1"/>
  <c r="AU84" i="1"/>
  <c r="AR84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A82" i="1"/>
  <c r="AY82" i="1"/>
  <c r="AX82" i="1"/>
  <c r="AW82" i="1"/>
  <c r="AU82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A81" i="1"/>
  <c r="AY81" i="1"/>
  <c r="AX81" i="1"/>
  <c r="AW81" i="1"/>
  <c r="AU81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A80" i="1"/>
  <c r="AY80" i="1"/>
  <c r="AX80" i="1"/>
  <c r="AW80" i="1"/>
  <c r="AU80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U69" i="1"/>
  <c r="AS69" i="1"/>
  <c r="AR69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U68" i="1"/>
  <c r="AR68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U67" i="1"/>
  <c r="AR67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U66" i="1"/>
  <c r="AR66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U65" i="1"/>
  <c r="AR65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U64" i="1"/>
  <c r="AR64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U63" i="1"/>
  <c r="AR63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U62" i="1"/>
  <c r="AR62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U61" i="1"/>
  <c r="AR61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U60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U59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U58" i="1"/>
  <c r="AS58" i="1"/>
  <c r="AR58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U57" i="1"/>
  <c r="AS57" i="1"/>
  <c r="AR57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U56" i="1"/>
  <c r="AS56" i="1"/>
  <c r="AR56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U55" i="1"/>
  <c r="AS55" i="1"/>
  <c r="AR55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U54" i="1"/>
  <c r="AS54" i="1"/>
  <c r="AR54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U53" i="1"/>
  <c r="AR53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U52" i="1"/>
  <c r="AS52" i="1"/>
  <c r="AR52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U51" i="1"/>
  <c r="AR51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U50" i="1"/>
  <c r="AR50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U49" i="1"/>
  <c r="AR49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U47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U46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U45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A34" i="1"/>
  <c r="AY34" i="1"/>
  <c r="AX34" i="1"/>
  <c r="AW34" i="1"/>
  <c r="AU34" i="1"/>
  <c r="AS34" i="1"/>
  <c r="AR34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A33" i="1"/>
  <c r="AY33" i="1"/>
  <c r="AX33" i="1"/>
  <c r="AW33" i="1"/>
  <c r="AU33" i="1"/>
  <c r="AR33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A32" i="1"/>
  <c r="AY32" i="1"/>
  <c r="AX32" i="1"/>
  <c r="AW32" i="1"/>
  <c r="AU32" i="1"/>
  <c r="AR32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A31" i="1"/>
  <c r="AY31" i="1"/>
  <c r="AX31" i="1"/>
  <c r="AW31" i="1"/>
  <c r="AU31" i="1"/>
  <c r="AR31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A30" i="1"/>
  <c r="AY30" i="1"/>
  <c r="AX30" i="1"/>
  <c r="AW30" i="1"/>
  <c r="AU30" i="1"/>
  <c r="AR30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A29" i="1"/>
  <c r="AY29" i="1"/>
  <c r="AX29" i="1"/>
  <c r="AW29" i="1"/>
  <c r="AU29" i="1"/>
  <c r="AR29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A28" i="1"/>
  <c r="AY28" i="1"/>
  <c r="AX28" i="1"/>
  <c r="AW28" i="1"/>
  <c r="AU28" i="1"/>
  <c r="AR28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A27" i="1"/>
  <c r="AY27" i="1"/>
  <c r="AX27" i="1"/>
  <c r="AW27" i="1"/>
  <c r="AU27" i="1"/>
  <c r="AR27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A26" i="1"/>
  <c r="AY26" i="1"/>
  <c r="AX26" i="1"/>
  <c r="AW26" i="1"/>
  <c r="AU26" i="1"/>
  <c r="AR26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A25" i="1"/>
  <c r="AY25" i="1"/>
  <c r="AX25" i="1"/>
  <c r="AW25" i="1"/>
  <c r="AU25" i="1"/>
  <c r="AR25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A24" i="1"/>
  <c r="AY24" i="1"/>
  <c r="AX24" i="1"/>
  <c r="AW24" i="1"/>
  <c r="AU24" i="1"/>
  <c r="AR24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A23" i="1"/>
  <c r="AY23" i="1"/>
  <c r="AX23" i="1"/>
  <c r="AW23" i="1"/>
  <c r="AU23" i="1"/>
  <c r="AS23" i="1"/>
  <c r="AR23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A22" i="1"/>
  <c r="AY22" i="1"/>
  <c r="AX22" i="1"/>
  <c r="AW22" i="1"/>
  <c r="AU22" i="1"/>
  <c r="AR22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A21" i="1"/>
  <c r="AY21" i="1"/>
  <c r="AX21" i="1"/>
  <c r="AW21" i="1"/>
  <c r="AU21" i="1"/>
  <c r="AR21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A20" i="1"/>
  <c r="AY20" i="1"/>
  <c r="AX20" i="1"/>
  <c r="AW20" i="1"/>
  <c r="AU20" i="1"/>
  <c r="AS20" i="1"/>
  <c r="AR20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A19" i="1"/>
  <c r="AY19" i="1"/>
  <c r="AX19" i="1"/>
  <c r="AW19" i="1"/>
  <c r="AU19" i="1"/>
  <c r="AR19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A18" i="1"/>
  <c r="AY18" i="1"/>
  <c r="AX18" i="1"/>
  <c r="AW18" i="1"/>
  <c r="AU18" i="1"/>
  <c r="AR18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A17" i="1"/>
  <c r="AY17" i="1"/>
  <c r="AX17" i="1"/>
  <c r="AW17" i="1"/>
  <c r="AU17" i="1"/>
  <c r="AR17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A16" i="1"/>
  <c r="AY16" i="1"/>
  <c r="AX16" i="1"/>
  <c r="AW16" i="1"/>
  <c r="AU16" i="1"/>
  <c r="AR16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A15" i="1"/>
  <c r="AY15" i="1"/>
  <c r="AX15" i="1"/>
  <c r="AW15" i="1"/>
  <c r="AU15" i="1"/>
  <c r="AR15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A14" i="1"/>
  <c r="AY14" i="1"/>
  <c r="AX14" i="1"/>
  <c r="AW14" i="1"/>
  <c r="AU14" i="1"/>
  <c r="AR14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A12" i="1"/>
  <c r="AY12" i="1"/>
  <c r="AX12" i="1"/>
  <c r="AW12" i="1"/>
  <c r="AU12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A11" i="1"/>
  <c r="AY11" i="1"/>
  <c r="AX11" i="1"/>
  <c r="AW11" i="1"/>
  <c r="AU11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A10" i="1"/>
  <c r="AY10" i="1"/>
  <c r="AX10" i="1"/>
  <c r="AW10" i="1"/>
  <c r="AU10" i="1"/>
</calcChain>
</file>

<file path=xl/sharedStrings.xml><?xml version="1.0" encoding="utf-8"?>
<sst xmlns="http://schemas.openxmlformats.org/spreadsheetml/2006/main" count="379" uniqueCount="118">
  <si>
    <t>令和２年度　肺がん検診結果報告（年齢階級別集計表）1/3</t>
    <rPh sb="0" eb="2">
      <t>レイワ</t>
    </rPh>
    <rPh sb="3" eb="5">
      <t>ネンド</t>
    </rPh>
    <rPh sb="4" eb="5">
      <t>ガンネン</t>
    </rPh>
    <rPh sb="6" eb="7">
      <t>ハイ</t>
    </rPh>
    <rPh sb="9" eb="11">
      <t>ケンシン</t>
    </rPh>
    <rPh sb="11" eb="13">
      <t>ケッカ</t>
    </rPh>
    <rPh sb="13" eb="15">
      <t>ホウコク</t>
    </rPh>
    <rPh sb="16" eb="18">
      <t>ネンレイ</t>
    </rPh>
    <rPh sb="18" eb="20">
      <t>カイキュウ</t>
    </rPh>
    <rPh sb="20" eb="21">
      <t>ベツ</t>
    </rPh>
    <rPh sb="21" eb="24">
      <t>シュウケイヒョウ</t>
    </rPh>
    <phoneticPr fontId="4"/>
  </si>
  <si>
    <t>一般群</t>
    <rPh sb="0" eb="2">
      <t>イッパン</t>
    </rPh>
    <rPh sb="2" eb="3">
      <t>グン</t>
    </rPh>
    <phoneticPr fontId="4"/>
  </si>
  <si>
    <t>(令和３年３月末日現在)</t>
    <rPh sb="1" eb="3">
      <t>レイワ</t>
    </rPh>
    <phoneticPr fontId="4"/>
  </si>
  <si>
    <t xml:space="preserve"> 区     分</t>
  </si>
  <si>
    <t>対象者数</t>
  </si>
  <si>
    <t>受診者数</t>
    <rPh sb="0" eb="2">
      <t>ジュシン</t>
    </rPh>
    <phoneticPr fontId="4"/>
  </si>
  <si>
    <t>受診率</t>
    <rPh sb="0" eb="2">
      <t>ジュシン</t>
    </rPh>
    <rPh sb="2" eb="3">
      <t>リツ</t>
    </rPh>
    <phoneticPr fontId="8"/>
  </si>
  <si>
    <t>Ｘ線判定結果</t>
    <phoneticPr fontId="4"/>
  </si>
  <si>
    <t>喀痰細胞診</t>
    <phoneticPr fontId="4"/>
  </si>
  <si>
    <t>精   　　　　 検　　　　   結  　　　　  果</t>
    <phoneticPr fontId="4"/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</si>
  <si>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4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</si>
  <si>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4"/>
  </si>
  <si>
    <t>発見方法別
肺がん患者数</t>
    <rPh sb="2" eb="4">
      <t>ホウホウ</t>
    </rPh>
    <rPh sb="6" eb="7">
      <t>ハイ</t>
    </rPh>
    <rPh sb="9" eb="12">
      <t>カンジャスウ</t>
    </rPh>
    <phoneticPr fontId="4"/>
  </si>
  <si>
    <t>肺がん発見率
(受診者10万対)</t>
    <rPh sb="0" eb="1">
      <t>ハイ</t>
    </rPh>
    <rPh sb="3" eb="5">
      <t>ハッケン</t>
    </rPh>
    <rPh sb="5" eb="6">
      <t>リツ</t>
    </rPh>
    <rPh sb="8" eb="11">
      <t>ジュシンシャ</t>
    </rPh>
    <rPh sb="13" eb="15">
      <t>マンタイ</t>
    </rPh>
    <phoneticPr fontId="8"/>
  </si>
  <si>
    <t>結核発見率
(受診者10万対)</t>
    <rPh sb="0" eb="2">
      <t>ケッカク</t>
    </rPh>
    <rPh sb="2" eb="4">
      <t>ハッケン</t>
    </rPh>
    <rPh sb="4" eb="5">
      <t>リツ</t>
    </rPh>
    <rPh sb="7" eb="10">
      <t>ジュシンシャ</t>
    </rPh>
    <rPh sb="12" eb="14">
      <t>マンタイ</t>
    </rPh>
    <phoneticPr fontId="8"/>
  </si>
  <si>
    <t>精検受診率</t>
    <phoneticPr fontId="3"/>
  </si>
  <si>
    <t>異常
なし</t>
    <rPh sb="0" eb="2">
      <t>イジョウ</t>
    </rPh>
    <phoneticPr fontId="4"/>
  </si>
  <si>
    <t>要精検者数</t>
    <phoneticPr fontId="4"/>
  </si>
  <si>
    <t>要精検率</t>
    <rPh sb="0" eb="1">
      <t>ヨウ</t>
    </rPh>
    <rPh sb="1" eb="2">
      <t>セイ</t>
    </rPh>
    <rPh sb="2" eb="3">
      <t>ケン</t>
    </rPh>
    <rPh sb="3" eb="4">
      <t>リツ</t>
    </rPh>
    <phoneticPr fontId="8"/>
  </si>
  <si>
    <t>精検受診者数</t>
    <rPh sb="2" eb="4">
      <t>ジュシン</t>
    </rPh>
    <rPh sb="4" eb="5">
      <t>シャ</t>
    </rPh>
    <phoneticPr fontId="4"/>
  </si>
  <si>
    <t>対象者数</t>
    <rPh sb="0" eb="3">
      <t>タイショウシャ</t>
    </rPh>
    <rPh sb="3" eb="4">
      <t>スウ</t>
    </rPh>
    <phoneticPr fontId="4"/>
  </si>
  <si>
    <t>採痰者数</t>
    <rPh sb="0" eb="1">
      <t>サイ</t>
    </rPh>
    <rPh sb="1" eb="2">
      <t>タン</t>
    </rPh>
    <rPh sb="2" eb="3">
      <t>シャ</t>
    </rPh>
    <rPh sb="3" eb="4">
      <t>スウ</t>
    </rPh>
    <phoneticPr fontId="4"/>
  </si>
  <si>
    <t>採痰率</t>
    <rPh sb="0" eb="1">
      <t>サイ</t>
    </rPh>
    <rPh sb="1" eb="2">
      <t>タン</t>
    </rPh>
    <rPh sb="2" eb="3">
      <t>リツ</t>
    </rPh>
    <phoneticPr fontId="8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</si>
  <si>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4"/>
  </si>
  <si>
    <t>精検受診者数</t>
    <rPh sb="0" eb="1">
      <t>セイ</t>
    </rPh>
    <rPh sb="1" eb="2">
      <t>ケン</t>
    </rPh>
    <rPh sb="2" eb="4">
      <t>ジュシン</t>
    </rPh>
    <rPh sb="4" eb="5">
      <t>シャ</t>
    </rPh>
    <rPh sb="5" eb="6">
      <t>スウ</t>
    </rPh>
    <phoneticPr fontId="4"/>
  </si>
  <si>
    <t>異常なし</t>
    <rPh sb="0" eb="2">
      <t>イジョウ</t>
    </rPh>
    <phoneticPr fontId="4"/>
  </si>
  <si>
    <t>肺　が　ん</t>
    <rPh sb="0" eb="1">
      <t>ハイ</t>
    </rPh>
    <phoneticPr fontId="4"/>
  </si>
  <si>
    <t xml:space="preserve">肺がんの疑い </t>
    <phoneticPr fontId="4"/>
  </si>
  <si>
    <t>その他悪性新生物</t>
    <rPh sb="2" eb="3">
      <t>タ</t>
    </rPh>
    <rPh sb="3" eb="5">
      <t>アクセイ</t>
    </rPh>
    <rPh sb="5" eb="8">
      <t>シンセイブツ</t>
    </rPh>
    <phoneticPr fontId="4"/>
  </si>
  <si>
    <t>結　核</t>
    <rPh sb="0" eb="1">
      <t>ムスブ</t>
    </rPh>
    <rPh sb="2" eb="3">
      <t>カク</t>
    </rPh>
    <phoneticPr fontId="4"/>
  </si>
  <si>
    <t>その他</t>
    <rPh sb="2" eb="3">
      <t>タ</t>
    </rPh>
    <phoneticPr fontId="4"/>
  </si>
  <si>
    <t>X-P</t>
  </si>
  <si>
    <t>喀痰</t>
    <rPh sb="0" eb="1">
      <t>カク</t>
    </rPh>
    <rPh sb="1" eb="2">
      <t>タン</t>
    </rPh>
    <phoneticPr fontId="4"/>
  </si>
  <si>
    <t>X-P
喀痰</t>
    <rPh sb="4" eb="5">
      <t>カク</t>
    </rPh>
    <rPh sb="5" eb="6">
      <t>タン</t>
    </rPh>
    <phoneticPr fontId="4"/>
  </si>
  <si>
    <t>計</t>
    <rPh sb="0" eb="1">
      <t>ケイ</t>
    </rPh>
    <phoneticPr fontId="4"/>
  </si>
  <si>
    <t>喀痰</t>
    <phoneticPr fontId="4"/>
  </si>
  <si>
    <t>病　　期</t>
    <rPh sb="0" eb="1">
      <t>ビョウ</t>
    </rPh>
    <rPh sb="3" eb="4">
      <t>キ</t>
    </rPh>
    <phoneticPr fontId="4"/>
  </si>
  <si>
    <t>Ｅ１
再掲</t>
    <rPh sb="3" eb="5">
      <t>サイケイ</t>
    </rPh>
    <phoneticPr fontId="4"/>
  </si>
  <si>
    <t>Ｅ２
再掲</t>
    <rPh sb="3" eb="5">
      <t>サイケイ</t>
    </rPh>
    <phoneticPr fontId="4"/>
  </si>
  <si>
    <t>0期</t>
    <rPh sb="1" eb="2">
      <t>キ</t>
    </rPh>
    <phoneticPr fontId="4"/>
  </si>
  <si>
    <t>Ⅰ期</t>
    <rPh sb="1" eb="2">
      <t>キ</t>
    </rPh>
    <phoneticPr fontId="4"/>
  </si>
  <si>
    <t>Ⅱ期</t>
    <rPh sb="1" eb="2">
      <t>キ</t>
    </rPh>
    <phoneticPr fontId="4"/>
  </si>
  <si>
    <t>Ⅲ期</t>
    <rPh sb="1" eb="2">
      <t>キ</t>
    </rPh>
    <phoneticPr fontId="4"/>
  </si>
  <si>
    <t>Ⅳ期</t>
    <rPh sb="1" eb="2">
      <t>キ</t>
    </rPh>
    <phoneticPr fontId="4"/>
  </si>
  <si>
    <t>男</t>
  </si>
  <si>
    <t xml:space="preserve"> 40歳未満</t>
  </si>
  <si>
    <t>女</t>
  </si>
  <si>
    <t xml:space="preserve"> 合    計</t>
  </si>
  <si>
    <t xml:space="preserve"> 40 - 44歳</t>
  </si>
  <si>
    <t xml:space="preserve"> 45 - 49歳</t>
  </si>
  <si>
    <t xml:space="preserve"> 50 - 54歳</t>
  </si>
  <si>
    <t xml:space="preserve"> 55 - 59歳</t>
  </si>
  <si>
    <t xml:space="preserve"> 60 - 64歳</t>
  </si>
  <si>
    <t xml:space="preserve"> 65 - 69歳</t>
  </si>
  <si>
    <t xml:space="preserve"> 70 - 74歳</t>
  </si>
  <si>
    <t xml:space="preserve"> 75 - 79歳</t>
  </si>
  <si>
    <t xml:space="preserve"> 80歳以上</t>
  </si>
  <si>
    <t xml:space="preserve">  小  計</t>
  </si>
  <si>
    <t xml:space="preserve">    計</t>
  </si>
  <si>
    <t>令和２年度　肺がん検診結果報告（年齢階級別集計表）2/3</t>
    <rPh sb="0" eb="2">
      <t>レイワ</t>
    </rPh>
    <rPh sb="3" eb="5">
      <t>ネンド</t>
    </rPh>
    <rPh sb="6" eb="7">
      <t>ハイ</t>
    </rPh>
    <rPh sb="9" eb="11">
      <t>ケンシン</t>
    </rPh>
    <rPh sb="11" eb="13">
      <t>ケッカ</t>
    </rPh>
    <rPh sb="13" eb="15">
      <t>ホウコク</t>
    </rPh>
    <rPh sb="16" eb="18">
      <t>ネンレイ</t>
    </rPh>
    <rPh sb="18" eb="20">
      <t>カイキュウ</t>
    </rPh>
    <rPh sb="20" eb="21">
      <t>ベツ</t>
    </rPh>
    <rPh sb="21" eb="24">
      <t>シュウケイヒョウ</t>
    </rPh>
    <phoneticPr fontId="4"/>
  </si>
  <si>
    <t>高危険群</t>
    <rPh sb="0" eb="1">
      <t>コウ</t>
    </rPh>
    <rPh sb="1" eb="3">
      <t>キケン</t>
    </rPh>
    <rPh sb="3" eb="4">
      <t>グン</t>
    </rPh>
    <phoneticPr fontId="4"/>
  </si>
  <si>
    <t>令和２年度　肺がん検診結果報告（年齢階級別集計表）3/3</t>
    <rPh sb="0" eb="2">
      <t>レイワ</t>
    </rPh>
    <rPh sb="3" eb="5">
      <t>ネンド</t>
    </rPh>
    <rPh sb="6" eb="7">
      <t>ハイ</t>
    </rPh>
    <rPh sb="9" eb="11">
      <t>ケンシン</t>
    </rPh>
    <rPh sb="11" eb="13">
      <t>ケッカ</t>
    </rPh>
    <rPh sb="13" eb="15">
      <t>ホウコク</t>
    </rPh>
    <rPh sb="16" eb="18">
      <t>ネンレイ</t>
    </rPh>
    <rPh sb="18" eb="20">
      <t>カイキュウ</t>
    </rPh>
    <rPh sb="20" eb="21">
      <t>ベツ</t>
    </rPh>
    <rPh sb="21" eb="24">
      <t>シュウケイヒョウ</t>
    </rPh>
    <phoneticPr fontId="4"/>
  </si>
  <si>
    <t>一般群・高危険群合計</t>
    <rPh sb="0" eb="2">
      <t>イッパン</t>
    </rPh>
    <rPh sb="2" eb="3">
      <t>グン</t>
    </rPh>
    <rPh sb="4" eb="5">
      <t>コウ</t>
    </rPh>
    <rPh sb="5" eb="7">
      <t>キケン</t>
    </rPh>
    <rPh sb="7" eb="8">
      <t>グン</t>
    </rPh>
    <rPh sb="8" eb="10">
      <t>ゴウケイ</t>
    </rPh>
    <phoneticPr fontId="4"/>
  </si>
  <si>
    <t>40～69歳</t>
    <rPh sb="5" eb="6">
      <t>サイ</t>
    </rPh>
    <phoneticPr fontId="8"/>
  </si>
  <si>
    <t>（再掲）</t>
    <rPh sb="1" eb="3">
      <t>サイケイ</t>
    </rPh>
    <phoneticPr fontId="8"/>
  </si>
  <si>
    <t>令和２年度　肺がん検診結果報告（市町村別集計表）</t>
    <rPh sb="0" eb="2">
      <t>レイワ</t>
    </rPh>
    <rPh sb="6" eb="7">
      <t>ハイ</t>
    </rPh>
    <phoneticPr fontId="4"/>
  </si>
  <si>
    <t>※40歳以上</t>
    <rPh sb="3" eb="4">
      <t>サイ</t>
    </rPh>
    <rPh sb="4" eb="6">
      <t>イジョウ</t>
    </rPh>
    <phoneticPr fontId="4"/>
  </si>
  <si>
    <t>(令和３年３月末日現在)</t>
    <rPh sb="1" eb="3">
      <t>レイワ</t>
    </rPh>
    <rPh sb="8" eb="9">
      <t>ニチ</t>
    </rPh>
    <phoneticPr fontId="8"/>
  </si>
  <si>
    <t>区   分</t>
    <phoneticPr fontId="4"/>
  </si>
  <si>
    <t xml:space="preserve">
要精検者数</t>
    <phoneticPr fontId="4"/>
  </si>
  <si>
    <t xml:space="preserve">
精検受診者数</t>
    <rPh sb="5" eb="7">
      <t>ジュシン</t>
    </rPh>
    <rPh sb="7" eb="8">
      <t>シャ</t>
    </rPh>
    <phoneticPr fontId="4"/>
  </si>
  <si>
    <t xml:space="preserve">肺がんの疑い 
</t>
    <phoneticPr fontId="4"/>
  </si>
  <si>
    <t>県計</t>
    <rPh sb="0" eb="1">
      <t>ケン</t>
    </rPh>
    <rPh sb="1" eb="2">
      <t>ケイ</t>
    </rPh>
    <phoneticPr fontId="4"/>
  </si>
  <si>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</si>
  <si>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</si>
  <si>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4"/>
  </si>
  <si>
    <t>-</t>
  </si>
  <si>
    <t>村上市</t>
    <rPh sb="0" eb="3">
      <t>ムラカミシ</t>
    </rPh>
    <phoneticPr fontId="4"/>
  </si>
  <si>
    <t>関川村</t>
    <rPh sb="0" eb="3">
      <t>セキカワムラ</t>
    </rPh>
    <phoneticPr fontId="4"/>
  </si>
  <si>
    <t>粟島浦村</t>
    <rPh sb="0" eb="4">
      <t>アワシマウラムラ</t>
    </rPh>
    <phoneticPr fontId="4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</si>
  <si>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4"/>
  </si>
  <si>
    <t>新発田市</t>
    <rPh sb="0" eb="4">
      <t>シバタシ</t>
    </rPh>
    <phoneticPr fontId="4"/>
  </si>
  <si>
    <t>阿賀野市</t>
    <rPh sb="0" eb="4">
      <t>アガノシ</t>
    </rPh>
    <phoneticPr fontId="4"/>
  </si>
  <si>
    <t>胎内市</t>
    <rPh sb="0" eb="3">
      <t>タイナイシ</t>
    </rPh>
    <phoneticPr fontId="4"/>
  </si>
  <si>
    <t>聖籠町</t>
    <rPh sb="0" eb="3">
      <t>セイロウマチ</t>
    </rPh>
    <phoneticPr fontId="4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</si>
  <si>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4"/>
  </si>
  <si>
    <t>五泉市</t>
    <rPh sb="0" eb="3">
      <t>ゴセンシ</t>
    </rPh>
    <phoneticPr fontId="4"/>
  </si>
  <si>
    <t>阿賀町</t>
    <rPh sb="0" eb="3">
      <t>アガマチ</t>
    </rPh>
    <phoneticPr fontId="4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</si>
  <si>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4"/>
  </si>
  <si>
    <t>三条市</t>
    <rPh sb="0" eb="3">
      <t>サンジョウシ</t>
    </rPh>
    <phoneticPr fontId="4"/>
  </si>
  <si>
    <t>燕市</t>
    <rPh sb="0" eb="2">
      <t>ツバメシ</t>
    </rPh>
    <phoneticPr fontId="4"/>
  </si>
  <si>
    <t>加茂市</t>
    <rPh sb="0" eb="3">
      <t>カモシ</t>
    </rPh>
    <phoneticPr fontId="4"/>
  </si>
  <si>
    <t>田上町</t>
    <rPh sb="0" eb="3">
      <t>タガミマチ</t>
    </rPh>
    <phoneticPr fontId="4"/>
  </si>
  <si>
    <t>弥彦村</t>
    <rPh sb="0" eb="3">
      <t>ヤヒコムラ</t>
    </rPh>
    <phoneticPr fontId="4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</si>
  <si>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4"/>
  </si>
  <si>
    <t>長岡市</t>
    <rPh sb="0" eb="3">
      <t>ナガオカシ</t>
    </rPh>
    <phoneticPr fontId="4"/>
  </si>
  <si>
    <t>見附市</t>
    <rPh sb="0" eb="3">
      <t>ミツケシ</t>
    </rPh>
    <phoneticPr fontId="4"/>
  </si>
  <si>
    <t>出雲崎町</t>
    <rPh sb="0" eb="4">
      <t>イズモザキマチ</t>
    </rPh>
    <phoneticPr fontId="4"/>
  </si>
  <si>
    <t>小千谷市</t>
    <rPh sb="0" eb="2">
      <t>コセン</t>
    </rPh>
    <rPh sb="2" eb="4">
      <t>タニシ</t>
    </rPh>
    <phoneticPr fontId="4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</si>
  <si>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4"/>
  </si>
  <si>
    <t>魚沼市</t>
    <rPh sb="0" eb="3">
      <t>ウオヌマシ</t>
    </rPh>
    <phoneticPr fontId="4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</si>
  <si>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4"/>
  </si>
  <si>
    <t>南魚沼市</t>
    <rPh sb="0" eb="4">
      <t>ミナミウオヌマシ</t>
    </rPh>
    <phoneticPr fontId="4"/>
  </si>
  <si>
    <t>湯沢町</t>
    <rPh sb="0" eb="3">
      <t>ユザワマチ</t>
    </rPh>
    <phoneticPr fontId="4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</si>
  <si>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4"/>
  </si>
  <si>
    <t>十日町市</t>
    <rPh sb="0" eb="4">
      <t>トオカマチシ</t>
    </rPh>
    <phoneticPr fontId="4"/>
  </si>
  <si>
    <t>津南町</t>
    <rPh sb="0" eb="3">
      <t>ツナンマチ</t>
    </rPh>
    <phoneticPr fontId="4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</si>
  <si>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4"/>
  </si>
  <si>
    <t>柏崎市</t>
    <rPh sb="0" eb="3">
      <t>カシワザキシ</t>
    </rPh>
    <phoneticPr fontId="4"/>
  </si>
  <si>
    <t>刈羽村</t>
    <rPh sb="0" eb="2">
      <t>カリワ</t>
    </rPh>
    <rPh sb="2" eb="3">
      <t>ムラ</t>
    </rPh>
    <phoneticPr fontId="4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</si>
  <si>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4"/>
  </si>
  <si>
    <t>上越市</t>
    <rPh sb="0" eb="3">
      <t>ジョウエツシ</t>
    </rPh>
    <phoneticPr fontId="4"/>
  </si>
  <si>
    <t>妙高市</t>
    <rPh sb="0" eb="3">
      <t>ミョウコウシ</t>
    </rPh>
    <phoneticPr fontId="4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</si>
  <si>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4"/>
  </si>
  <si>
    <t>糸魚川市</t>
    <rPh sb="0" eb="4">
      <t>イトイガワシ</t>
    </rPh>
    <phoneticPr fontId="4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</si>
  <si>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4"/>
  </si>
  <si>
    <t>佐渡市</t>
    <rPh sb="0" eb="3">
      <t>サドシ</t>
    </rPh>
    <phoneticPr fontId="4"/>
  </si>
  <si>
    <t>新潟市</t>
    <rPh sb="0" eb="3">
      <t>ニイガタシ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</si>
</sst>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);[Red]\(0.0\)"/>
    <numFmt numFmtId="177" formatCode="#,##0;\-#,##0;\-"/>
    <numFmt numFmtId="178" formatCode="#,##0.0;\-#,##0.0;\-"/>
    <numFmt numFmtId="179" formatCode="#,##0.0;[Red]\-#,##0.0"/>
  </numFmts>
  <fonts count="21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b/>
      <sz val="2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.75"/>
      <name val="FixedSys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HGPｺﾞｼｯｸE"/>
      <family val="3"/>
      <charset val="128"/>
    </font>
    <font>
      <b/>
      <sz val="24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24"/>
      <name val="游ゴシック"/>
      <family val="3"/>
      <charset val="128"/>
      <scheme val="minor"/>
    </font>
    <font>
      <sz val="16"/>
      <color indexed="59"/>
      <name val="ＭＳ 明朝"/>
      <family val="1"/>
      <charset val="128"/>
    </font>
    <font>
      <sz val="18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5">
    <xf numFmtId="0" fontId="0" fillId="0" borderId="0" xfId="0"/>
    <xf numFmtId="38" fontId="2" fillId="0" borderId="0" xfId="1" applyFont="1" applyFill="1" applyAlignment="1" applyProtection="1">
      <alignment horizontal="left"/>
    </xf>
    <xf numFmtId="38" fontId="2" fillId="0" borderId="0" xfId="1" applyFont="1" applyFill="1" applyAlignment="1" applyProtection="1"/>
    <xf numFmtId="49" fontId="5" fillId="0" borderId="0" xfId="1" applyNumberFormat="1" applyFont="1" applyFill="1" applyAlignment="1" applyProtection="1">
      <alignment vertical="center"/>
    </xf>
    <xf numFmtId="38" fontId="5" fillId="0" borderId="0" xfId="1" applyFont="1" applyFill="1" applyProtection="1"/>
    <xf numFmtId="176" fontId="5" fillId="0" borderId="0" xfId="1" applyNumberFormat="1" applyFont="1" applyFill="1" applyProtection="1"/>
    <xf numFmtId="177" fontId="6" fillId="0" borderId="0" xfId="1" applyNumberFormat="1" applyFont="1" applyFill="1" applyProtection="1"/>
    <xf numFmtId="176" fontId="6" fillId="0" borderId="0" xfId="1" applyNumberFormat="1" applyFont="1" applyFill="1" applyProtection="1"/>
    <xf numFmtId="177" fontId="2" fillId="0" borderId="0" xfId="1" applyNumberFormat="1" applyFont="1" applyFill="1" applyAlignment="1" applyProtection="1"/>
    <xf numFmtId="38" fontId="6" fillId="0" borderId="0" xfId="1" applyFont="1" applyFill="1" applyProtection="1"/>
    <xf numFmtId="38" fontId="7" fillId="0" borderId="0" xfId="1" applyFont="1" applyFill="1" applyProtection="1"/>
    <xf numFmtId="177" fontId="6" fillId="0" borderId="1" xfId="0" applyNumberFormat="1" applyFont="1" applyFill="1" applyBorder="1" applyAlignment="1" applyProtection="1">
      <alignment horizontal="right"/>
      <protection locked="0"/>
    </xf>
    <xf numFmtId="177" fontId="7" fillId="0" borderId="0" xfId="1" applyNumberFormat="1" applyFont="1" applyFill="1" applyProtection="1"/>
    <xf numFmtId="177" fontId="6" fillId="0" borderId="1" xfId="1" applyNumberFormat="1" applyFont="1" applyFill="1" applyBorder="1" applyProtection="1"/>
    <xf numFmtId="177" fontId="6" fillId="0" borderId="1" xfId="1" applyNumberFormat="1" applyFont="1" applyFill="1" applyBorder="1" applyAlignment="1" applyProtection="1">
      <alignment horizontal="right"/>
      <protection locked="0"/>
    </xf>
    <xf numFmtId="177" fontId="6" fillId="0" borderId="1" xfId="0" applyNumberFormat="1" applyFont="1" applyFill="1" applyBorder="1" applyAlignment="1" applyProtection="1">
      <protection locked="0"/>
    </xf>
    <xf numFmtId="176" fontId="6" fillId="0" borderId="1" xfId="0" applyNumberFormat="1" applyFont="1" applyFill="1" applyBorder="1" applyAlignment="1" applyProtection="1">
      <protection locked="0"/>
    </xf>
    <xf numFmtId="176" fontId="6" fillId="0" borderId="0" xfId="0" applyNumberFormat="1" applyFont="1" applyFill="1" applyBorder="1" applyAlignment="1" applyProtection="1">
      <alignment horizontal="right"/>
      <protection locked="0"/>
    </xf>
    <xf numFmtId="176" fontId="6" fillId="0" borderId="1" xfId="0" applyNumberFormat="1" applyFont="1" applyFill="1" applyBorder="1" applyAlignment="1" applyProtection="1">
      <alignment horizontal="right"/>
      <protection locked="0"/>
    </xf>
    <xf numFmtId="38" fontId="6" fillId="0" borderId="2" xfId="1" applyFont="1" applyFill="1" applyBorder="1" applyAlignment="1" applyProtection="1">
      <alignment horizontal="center" vertical="center"/>
    </xf>
    <xf numFmtId="38" fontId="6" fillId="0" borderId="3" xfId="1" applyFont="1" applyFill="1" applyBorder="1" applyAlignment="1" applyProtection="1">
      <alignment horizontal="center" vertical="center"/>
    </xf>
    <xf numFmtId="38" fontId="6" fillId="0" borderId="4" xfId="1" applyFont="1" applyFill="1" applyBorder="1" applyAlignment="1" applyProtection="1">
      <alignment horizontal="center" vertical="center" textRotation="255"/>
    </xf>
    <xf numFmtId="176" fontId="6" fillId="0" borderId="4" xfId="1" applyNumberFormat="1" applyFont="1" applyFill="1" applyBorder="1" applyAlignment="1" applyProtection="1">
      <alignment horizontal="center" vertical="center" textRotation="255" wrapText="1"/>
    </xf>
    <xf numFmtId="38" fontId="6" fillId="0" borderId="5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7" fontId="6" fillId="0" borderId="5" xfId="1" applyNumberFormat="1" applyFont="1" applyFill="1" applyBorder="1" applyAlignment="1" applyProtection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/>
    </xf>
    <xf numFmtId="177" fontId="6" fillId="0" borderId="4" xfId="1" applyNumberFormat="1" applyFont="1" applyFill="1" applyBorder="1" applyAlignment="1" applyProtection="1">
      <alignment horizontal="center" vertical="center" textRotation="255"/>
    </xf>
    <xf numFmtId="177" fontId="6" fillId="0" borderId="2" xfId="1" applyNumberFormat="1" applyFont="1" applyFill="1" applyBorder="1" applyAlignment="1" applyProtection="1">
      <alignment horizontal="center" vertical="center" wrapText="1"/>
    </xf>
    <xf numFmtId="177" fontId="6" fillId="0" borderId="8" xfId="1" applyNumberFormat="1" applyFont="1" applyFill="1" applyBorder="1" applyAlignment="1" applyProtection="1">
      <alignment horizontal="center" vertical="center"/>
    </xf>
    <xf numFmtId="177" fontId="6" fillId="0" borderId="3" xfId="1" applyNumberFormat="1" applyFont="1" applyFill="1" applyBorder="1" applyAlignment="1" applyProtection="1">
      <alignment horizontal="center" vertical="center"/>
    </xf>
    <xf numFmtId="176" fontId="9" fillId="0" borderId="4" xfId="1" applyNumberFormat="1" applyFont="1" applyFill="1" applyBorder="1" applyAlignment="1" applyProtection="1">
      <alignment horizontal="center" vertical="center" textRotation="255" wrapText="1"/>
    </xf>
    <xf numFmtId="38" fontId="6" fillId="0" borderId="9" xfId="1" applyFont="1" applyFill="1" applyBorder="1" applyAlignment="1" applyProtection="1">
      <alignment horizontal="center" vertical="center"/>
    </xf>
    <xf numFmtId="38" fontId="6" fillId="0" borderId="0" xfId="1" applyFont="1" applyFill="1" applyAlignment="1" applyProtection="1">
      <alignment vertical="center"/>
    </xf>
    <xf numFmtId="38" fontId="6" fillId="0" borderId="10" xfId="1" applyFont="1" applyFill="1" applyBorder="1" applyAlignment="1" applyProtection="1">
      <alignment horizontal="center" vertical="center"/>
    </xf>
    <xf numFmtId="38" fontId="6" fillId="0" borderId="11" xfId="1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 textRotation="255"/>
    </xf>
    <xf numFmtId="176" fontId="6" fillId="0" borderId="12" xfId="1" applyNumberFormat="1" applyFont="1" applyFill="1" applyBorder="1" applyAlignment="1" applyProtection="1">
      <alignment horizontal="center" vertical="center" textRotation="255"/>
    </xf>
    <xf numFmtId="177" fontId="6" fillId="0" borderId="4" xfId="1" applyNumberFormat="1" applyFont="1" applyFill="1" applyBorder="1" applyAlignment="1" applyProtection="1">
      <alignment horizontal="center" vertical="center" wrapText="1"/>
    </xf>
    <xf numFmtId="177" fontId="6" fillId="0" borderId="2" xfId="1" applyNumberFormat="1" applyFont="1" applyFill="1" applyBorder="1" applyAlignment="1" applyProtection="1">
      <alignment horizontal="center" vertical="center"/>
    </xf>
    <xf numFmtId="177" fontId="9" fillId="0" borderId="4" xfId="1" applyNumberFormat="1" applyFont="1" applyFill="1" applyBorder="1" applyAlignment="1" applyProtection="1">
      <alignment horizontal="center" vertical="center" textRotation="255"/>
    </xf>
    <xf numFmtId="177" fontId="6" fillId="0" borderId="4" xfId="1" applyNumberFormat="1" applyFont="1" applyFill="1" applyBorder="1" applyAlignment="1" applyProtection="1">
      <alignment horizontal="center" vertical="center" textRotation="255" wrapText="1"/>
    </xf>
    <xf numFmtId="177" fontId="6" fillId="0" borderId="12" xfId="1" applyNumberFormat="1" applyFont="1" applyFill="1" applyBorder="1" applyAlignment="1" applyProtection="1">
      <alignment horizontal="center" vertical="center" textRotation="255"/>
    </xf>
    <xf numFmtId="177" fontId="6" fillId="0" borderId="13" xfId="1" applyNumberFormat="1" applyFont="1" applyFill="1" applyBorder="1" applyAlignment="1" applyProtection="1">
      <alignment horizontal="center" vertical="center"/>
    </xf>
    <xf numFmtId="177" fontId="6" fillId="0" borderId="1" xfId="1" applyNumberFormat="1" applyFont="1" applyFill="1" applyBorder="1" applyAlignment="1" applyProtection="1">
      <alignment horizontal="center" vertical="center"/>
    </xf>
    <xf numFmtId="177" fontId="6" fillId="0" borderId="14" xfId="1" applyNumberFormat="1" applyFont="1" applyFill="1" applyBorder="1" applyAlignment="1" applyProtection="1">
      <alignment horizontal="center" vertical="center"/>
    </xf>
    <xf numFmtId="176" fontId="9" fillId="0" borderId="12" xfId="0" applyNumberFormat="1" applyFont="1" applyFill="1" applyBorder="1" applyAlignment="1" applyProtection="1">
      <alignment horizontal="center" vertical="center" textRotation="255" wrapText="1"/>
    </xf>
    <xf numFmtId="177" fontId="6" fillId="0" borderId="12" xfId="1" applyNumberFormat="1" applyFont="1" applyFill="1" applyBorder="1" applyAlignment="1" applyProtection="1">
      <alignment horizontal="center" vertical="center"/>
    </xf>
    <xf numFmtId="177" fontId="6" fillId="0" borderId="10" xfId="1" applyNumberFormat="1" applyFont="1" applyFill="1" applyBorder="1" applyAlignment="1" applyProtection="1">
      <alignment horizontal="center" vertical="center"/>
    </xf>
    <xf numFmtId="177" fontId="6" fillId="0" borderId="0" xfId="1" applyNumberFormat="1" applyFont="1" applyFill="1" applyBorder="1" applyAlignment="1" applyProtection="1">
      <alignment horizontal="center" vertical="center"/>
    </xf>
    <xf numFmtId="177" fontId="6" fillId="0" borderId="11" xfId="1" applyNumberFormat="1" applyFont="1" applyFill="1" applyBorder="1" applyAlignment="1" applyProtection="1">
      <alignment horizontal="center" vertical="center"/>
    </xf>
    <xf numFmtId="177" fontId="9" fillId="0" borderId="12" xfId="1" applyNumberFormat="1" applyFont="1" applyFill="1" applyBorder="1" applyAlignment="1" applyProtection="1">
      <alignment horizontal="center" vertical="center" textRotation="255"/>
    </xf>
    <xf numFmtId="177" fontId="6" fillId="0" borderId="4" xfId="1" applyNumberFormat="1" applyFont="1" applyFill="1" applyBorder="1" applyAlignment="1" applyProtection="1">
      <alignment horizontal="center" vertical="center"/>
    </xf>
    <xf numFmtId="38" fontId="10" fillId="0" borderId="4" xfId="1" applyFont="1" applyFill="1" applyBorder="1" applyAlignment="1" applyProtection="1">
      <alignment horizontal="center" vertical="center"/>
    </xf>
    <xf numFmtId="38" fontId="10" fillId="0" borderId="4" xfId="1" applyFont="1" applyFill="1" applyBorder="1" applyAlignment="1" applyProtection="1">
      <alignment horizontal="center" vertical="center" textRotation="255"/>
    </xf>
    <xf numFmtId="177" fontId="6" fillId="0" borderId="6" xfId="1" applyNumberFormat="1" applyFont="1" applyFill="1" applyBorder="1" applyAlignment="1" applyProtection="1">
      <alignment horizontal="center"/>
    </xf>
    <xf numFmtId="177" fontId="6" fillId="0" borderId="7" xfId="1" applyNumberFormat="1" applyFont="1" applyFill="1" applyBorder="1" applyAlignment="1" applyProtection="1">
      <alignment horizontal="center"/>
    </xf>
    <xf numFmtId="38" fontId="10" fillId="0" borderId="12" xfId="1" applyFont="1" applyFill="1" applyBorder="1" applyAlignment="1" applyProtection="1">
      <alignment horizontal="center" vertical="center"/>
    </xf>
    <xf numFmtId="38" fontId="10" fillId="0" borderId="12" xfId="1" applyFont="1" applyFill="1" applyBorder="1" applyAlignment="1" applyProtection="1">
      <alignment horizontal="center" vertical="center" textRotation="255"/>
    </xf>
    <xf numFmtId="177" fontId="6" fillId="0" borderId="12" xfId="1" applyNumberFormat="1" applyFont="1" applyFill="1" applyBorder="1" applyAlignment="1" applyProtection="1">
      <alignment horizontal="center"/>
    </xf>
    <xf numFmtId="38" fontId="6" fillId="0" borderId="13" xfId="1" applyFont="1" applyFill="1" applyBorder="1" applyAlignment="1" applyProtection="1">
      <alignment horizontal="center" vertical="center"/>
    </xf>
    <xf numFmtId="38" fontId="6" fillId="0" borderId="14" xfId="1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 textRotation="255"/>
    </xf>
    <xf numFmtId="176" fontId="6" fillId="0" borderId="15" xfId="1" applyNumberFormat="1" applyFont="1" applyFill="1" applyBorder="1" applyAlignment="1" applyProtection="1">
      <alignment horizontal="center" vertical="center" textRotation="255"/>
    </xf>
    <xf numFmtId="177" fontId="6" fillId="0" borderId="15" xfId="1" applyNumberFormat="1" applyFont="1" applyFill="1" applyBorder="1" applyAlignment="1" applyProtection="1">
      <alignment horizontal="center" vertical="center"/>
    </xf>
    <xf numFmtId="177" fontId="6" fillId="0" borderId="15" xfId="1" applyNumberFormat="1" applyFont="1" applyFill="1" applyBorder="1" applyAlignment="1" applyProtection="1">
      <alignment horizontal="center"/>
    </xf>
    <xf numFmtId="177" fontId="6" fillId="0" borderId="15" xfId="1" applyNumberFormat="1" applyFont="1" applyFill="1" applyBorder="1" applyAlignment="1" applyProtection="1">
      <alignment horizontal="center" vertical="center" textRotation="255"/>
    </xf>
    <xf numFmtId="177" fontId="9" fillId="0" borderId="15" xfId="1" applyNumberFormat="1" applyFont="1" applyFill="1" applyBorder="1" applyAlignment="1" applyProtection="1">
      <alignment horizontal="center" vertical="center" textRotation="255"/>
    </xf>
    <xf numFmtId="176" fontId="9" fillId="0" borderId="15" xfId="0" applyNumberFormat="1" applyFont="1" applyFill="1" applyBorder="1" applyAlignment="1" applyProtection="1">
      <alignment horizontal="center" vertical="center" textRotation="255" wrapText="1"/>
    </xf>
    <xf numFmtId="38" fontId="10" fillId="0" borderId="15" xfId="1" applyFont="1" applyFill="1" applyBorder="1" applyAlignment="1" applyProtection="1">
      <alignment horizontal="center" vertical="center"/>
    </xf>
    <xf numFmtId="38" fontId="10" fillId="0" borderId="15" xfId="1" applyFont="1" applyFill="1" applyBorder="1" applyAlignment="1" applyProtection="1">
      <alignment horizontal="center" vertical="center" textRotation="255"/>
    </xf>
    <xf numFmtId="38" fontId="9" fillId="0" borderId="0" xfId="1" applyFont="1" applyFill="1" applyAlignment="1" applyProtection="1">
      <alignment horizontal="center"/>
    </xf>
    <xf numFmtId="38" fontId="9" fillId="0" borderId="0" xfId="1" applyFont="1" applyFill="1" applyProtection="1"/>
    <xf numFmtId="38" fontId="6" fillId="0" borderId="5" xfId="1" applyFont="1" applyFill="1" applyBorder="1" applyAlignment="1" applyProtection="1">
      <alignment horizontal="center"/>
    </xf>
    <xf numFmtId="38" fontId="6" fillId="0" borderId="7" xfId="1" applyFont="1" applyFill="1" applyBorder="1" applyProtection="1"/>
    <xf numFmtId="38" fontId="9" fillId="0" borderId="16" xfId="1" applyFont="1" applyFill="1" applyBorder="1" applyAlignment="1" applyProtection="1">
      <alignment horizontal="right" shrinkToFit="1"/>
    </xf>
    <xf numFmtId="177" fontId="11" fillId="0" borderId="9" xfId="1" applyNumberFormat="1" applyFont="1" applyFill="1" applyBorder="1" applyAlignment="1" applyProtection="1">
      <alignment horizontal="right" shrinkToFit="1"/>
      <protection locked="0"/>
    </xf>
    <xf numFmtId="177" fontId="11" fillId="0" borderId="16" xfId="1" applyNumberFormat="1" applyFont="1" applyFill="1" applyBorder="1" applyAlignment="1" applyProtection="1">
      <alignment horizontal="right" shrinkToFit="1"/>
    </xf>
    <xf numFmtId="177" fontId="11" fillId="0" borderId="9" xfId="1" applyNumberFormat="1" applyFont="1" applyFill="1" applyBorder="1" applyAlignment="1" applyProtection="1">
      <alignment horizontal="right" shrinkToFit="1"/>
    </xf>
    <xf numFmtId="178" fontId="11" fillId="0" borderId="9" xfId="1" applyNumberFormat="1" applyFont="1" applyFill="1" applyBorder="1" applyAlignment="1" applyProtection="1">
      <alignment horizontal="right" shrinkToFit="1"/>
    </xf>
    <xf numFmtId="38" fontId="9" fillId="0" borderId="16" xfId="1" applyFont="1" applyFill="1" applyBorder="1" applyAlignment="1" applyProtection="1">
      <alignment horizontal="center" vertical="center"/>
    </xf>
    <xf numFmtId="38" fontId="12" fillId="0" borderId="9" xfId="1" applyFont="1" applyFill="1" applyBorder="1" applyAlignment="1" applyProtection="1">
      <alignment horizontal="center" vertical="center"/>
    </xf>
    <xf numFmtId="38" fontId="12" fillId="0" borderId="16" xfId="1" applyFont="1" applyFill="1" applyBorder="1" applyAlignment="1" applyProtection="1">
      <alignment horizontal="center" vertical="center"/>
    </xf>
    <xf numFmtId="38" fontId="6" fillId="0" borderId="2" xfId="1" applyFont="1" applyFill="1" applyBorder="1" applyAlignment="1" applyProtection="1">
      <alignment horizontal="center"/>
    </xf>
    <xf numFmtId="38" fontId="6" fillId="0" borderId="3" xfId="1" applyFont="1" applyFill="1" applyBorder="1" applyProtection="1"/>
    <xf numFmtId="38" fontId="9" fillId="0" borderId="17" xfId="1" applyFont="1" applyFill="1" applyBorder="1" applyAlignment="1" applyProtection="1">
      <alignment horizontal="right" shrinkToFit="1"/>
    </xf>
    <xf numFmtId="177" fontId="11" fillId="0" borderId="4" xfId="1" applyNumberFormat="1" applyFont="1" applyFill="1" applyBorder="1" applyAlignment="1" applyProtection="1">
      <alignment horizontal="right" shrinkToFit="1"/>
      <protection locked="0"/>
    </xf>
    <xf numFmtId="177" fontId="11" fillId="0" borderId="17" xfId="1" applyNumberFormat="1" applyFont="1" applyFill="1" applyBorder="1" applyAlignment="1" applyProtection="1">
      <alignment horizontal="right" shrinkToFit="1"/>
    </xf>
    <xf numFmtId="177" fontId="11" fillId="0" borderId="4" xfId="1" applyNumberFormat="1" applyFont="1" applyFill="1" applyBorder="1" applyAlignment="1" applyProtection="1">
      <alignment horizontal="right" shrinkToFit="1"/>
    </xf>
    <xf numFmtId="178" fontId="11" fillId="0" borderId="4" xfId="1" applyNumberFormat="1" applyFont="1" applyFill="1" applyBorder="1" applyAlignment="1" applyProtection="1">
      <alignment horizontal="right" shrinkToFit="1"/>
    </xf>
    <xf numFmtId="38" fontId="6" fillId="0" borderId="18" xfId="1" applyFont="1" applyFill="1" applyBorder="1" applyAlignment="1" applyProtection="1">
      <alignment horizontal="center"/>
    </xf>
    <xf numFmtId="38" fontId="6" fillId="0" borderId="19" xfId="1" applyFont="1" applyFill="1" applyBorder="1" applyProtection="1"/>
    <xf numFmtId="38" fontId="9" fillId="0" borderId="20" xfId="1" applyFont="1" applyFill="1" applyBorder="1" applyAlignment="1" applyProtection="1">
      <alignment horizontal="right" shrinkToFit="1"/>
    </xf>
    <xf numFmtId="177" fontId="11" fillId="0" borderId="21" xfId="1" applyNumberFormat="1" applyFont="1" applyFill="1" applyBorder="1" applyAlignment="1" applyProtection="1">
      <alignment horizontal="right" shrinkToFit="1"/>
      <protection locked="0"/>
    </xf>
    <xf numFmtId="177" fontId="11" fillId="0" borderId="20" xfId="1" applyNumberFormat="1" applyFont="1" applyFill="1" applyBorder="1" applyAlignment="1" applyProtection="1">
      <alignment horizontal="right" shrinkToFit="1"/>
    </xf>
    <xf numFmtId="177" fontId="11" fillId="0" borderId="21" xfId="1" applyNumberFormat="1" applyFont="1" applyFill="1" applyBorder="1" applyAlignment="1" applyProtection="1">
      <alignment horizontal="right" shrinkToFit="1"/>
    </xf>
    <xf numFmtId="178" fontId="11" fillId="0" borderId="21" xfId="1" applyNumberFormat="1" applyFont="1" applyFill="1" applyBorder="1" applyAlignment="1" applyProtection="1">
      <alignment horizontal="right" shrinkToFit="1"/>
    </xf>
    <xf numFmtId="38" fontId="6" fillId="0" borderId="0" xfId="1" applyFont="1" applyFill="1" applyAlignment="1" applyProtection="1">
      <alignment horizontal="center"/>
    </xf>
    <xf numFmtId="38" fontId="9" fillId="0" borderId="0" xfId="1" applyFont="1" applyFill="1" applyAlignment="1" applyProtection="1">
      <alignment horizontal="right" shrinkToFit="1"/>
    </xf>
    <xf numFmtId="177" fontId="11" fillId="0" borderId="0" xfId="1" applyNumberFormat="1" applyFont="1" applyFill="1" applyAlignment="1" applyProtection="1">
      <alignment horizontal="right" shrinkToFit="1"/>
    </xf>
    <xf numFmtId="177" fontId="11" fillId="0" borderId="6" xfId="1" applyNumberFormat="1" applyFont="1" applyFill="1" applyBorder="1" applyAlignment="1" applyProtection="1">
      <alignment horizontal="right" shrinkToFit="1"/>
    </xf>
    <xf numFmtId="177" fontId="11" fillId="0" borderId="6" xfId="1" applyNumberFormat="1" applyFont="1" applyFill="1" applyBorder="1" applyAlignment="1" applyProtection="1">
      <alignment horizontal="right" shrinkToFit="1"/>
      <protection locked="0"/>
    </xf>
    <xf numFmtId="177" fontId="11" fillId="0" borderId="6" xfId="1" applyNumberFormat="1" applyFont="1" applyFill="1" applyBorder="1" applyAlignment="1" applyProtection="1">
      <alignment shrinkToFit="1"/>
    </xf>
    <xf numFmtId="178" fontId="11" fillId="0" borderId="6" xfId="1" applyNumberFormat="1" applyFont="1" applyFill="1" applyBorder="1" applyAlignment="1" applyProtection="1">
      <alignment horizontal="right" shrinkToFit="1"/>
    </xf>
    <xf numFmtId="178" fontId="11" fillId="0" borderId="0" xfId="1" applyNumberFormat="1" applyFont="1" applyFill="1" applyBorder="1" applyAlignment="1" applyProtection="1">
      <alignment horizontal="right" shrinkToFit="1"/>
    </xf>
    <xf numFmtId="38" fontId="6" fillId="0" borderId="4" xfId="1" applyFont="1" applyFill="1" applyBorder="1" applyAlignment="1" applyProtection="1">
      <alignment horizontal="center"/>
    </xf>
    <xf numFmtId="38" fontId="6" fillId="0" borderId="9" xfId="1" applyFont="1" applyFill="1" applyBorder="1" applyProtection="1"/>
    <xf numFmtId="38" fontId="6" fillId="0" borderId="12" xfId="1" applyFont="1" applyFill="1" applyBorder="1" applyAlignment="1" applyProtection="1">
      <alignment horizontal="center"/>
    </xf>
    <xf numFmtId="38" fontId="6" fillId="0" borderId="4" xfId="1" applyFont="1" applyFill="1" applyBorder="1" applyProtection="1"/>
    <xf numFmtId="38" fontId="6" fillId="0" borderId="22" xfId="1" applyFont="1" applyFill="1" applyBorder="1" applyAlignment="1" applyProtection="1">
      <alignment horizontal="center"/>
    </xf>
    <xf numFmtId="38" fontId="6" fillId="0" borderId="23" xfId="1" applyFont="1" applyFill="1" applyBorder="1" applyProtection="1"/>
    <xf numFmtId="38" fontId="9" fillId="0" borderId="24" xfId="1" applyFont="1" applyFill="1" applyBorder="1" applyAlignment="1" applyProtection="1">
      <alignment horizontal="right" shrinkToFit="1"/>
    </xf>
    <xf numFmtId="177" fontId="11" fillId="0" borderId="23" xfId="1" applyNumberFormat="1" applyFont="1" applyFill="1" applyBorder="1" applyAlignment="1" applyProtection="1">
      <alignment horizontal="right" shrinkToFit="1"/>
      <protection locked="0"/>
    </xf>
    <xf numFmtId="177" fontId="11" fillId="0" borderId="24" xfId="1" applyNumberFormat="1" applyFont="1" applyFill="1" applyBorder="1" applyAlignment="1" applyProtection="1">
      <alignment horizontal="right" shrinkToFit="1"/>
    </xf>
    <xf numFmtId="178" fontId="11" fillId="0" borderId="23" xfId="1" applyNumberFormat="1" applyFont="1" applyFill="1" applyBorder="1" applyAlignment="1" applyProtection="1">
      <alignment horizontal="right" shrinkToFit="1"/>
    </xf>
    <xf numFmtId="177" fontId="11" fillId="0" borderId="23" xfId="1" applyNumberFormat="1" applyFont="1" applyFill="1" applyBorder="1" applyAlignment="1" applyProtection="1">
      <alignment horizontal="right" shrinkToFit="1"/>
    </xf>
    <xf numFmtId="38" fontId="6" fillId="0" borderId="15" xfId="1" applyFont="1" applyFill="1" applyBorder="1" applyProtection="1"/>
    <xf numFmtId="38" fontId="9" fillId="0" borderId="25" xfId="1" applyFont="1" applyFill="1" applyBorder="1" applyAlignment="1" applyProtection="1">
      <alignment horizontal="right" shrinkToFit="1"/>
    </xf>
    <xf numFmtId="177" fontId="11" fillId="0" borderId="15" xfId="1" applyNumberFormat="1" applyFont="1" applyFill="1" applyBorder="1" applyAlignment="1" applyProtection="1">
      <alignment horizontal="right" shrinkToFit="1"/>
      <protection locked="0"/>
    </xf>
    <xf numFmtId="177" fontId="11" fillId="0" borderId="25" xfId="1" applyNumberFormat="1" applyFont="1" applyFill="1" applyBorder="1" applyAlignment="1" applyProtection="1">
      <alignment horizontal="right" shrinkToFit="1"/>
    </xf>
    <xf numFmtId="178" fontId="11" fillId="0" borderId="15" xfId="1" applyNumberFormat="1" applyFont="1" applyFill="1" applyBorder="1" applyAlignment="1" applyProtection="1">
      <alignment horizontal="right" shrinkToFit="1"/>
    </xf>
    <xf numFmtId="177" fontId="11" fillId="0" borderId="15" xfId="1" applyNumberFormat="1" applyFont="1" applyFill="1" applyBorder="1" applyAlignment="1" applyProtection="1">
      <alignment horizontal="right" shrinkToFit="1"/>
    </xf>
    <xf numFmtId="38" fontId="9" fillId="0" borderId="13" xfId="1" applyFont="1" applyFill="1" applyBorder="1" applyAlignment="1" applyProtection="1">
      <alignment horizontal="center"/>
    </xf>
    <xf numFmtId="38" fontId="6" fillId="0" borderId="14" xfId="1" applyFont="1" applyFill="1" applyBorder="1" applyProtection="1"/>
    <xf numFmtId="38" fontId="9" fillId="0" borderId="0" xfId="1" applyFont="1" applyFill="1" applyBorder="1" applyAlignment="1" applyProtection="1">
      <alignment horizontal="center"/>
    </xf>
    <xf numFmtId="38" fontId="9" fillId="0" borderId="0" xfId="1" applyFont="1" applyFill="1" applyBorder="1" applyProtection="1"/>
    <xf numFmtId="38" fontId="9" fillId="0" borderId="0" xfId="1" applyFont="1" applyFill="1" applyBorder="1" applyAlignment="1" applyProtection="1">
      <alignment horizontal="right"/>
    </xf>
    <xf numFmtId="38" fontId="7" fillId="0" borderId="0" xfId="1" applyFont="1" applyFill="1" applyAlignment="1" applyProtection="1">
      <alignment horizontal="left"/>
    </xf>
    <xf numFmtId="38" fontId="6" fillId="0" borderId="26" xfId="1" applyFont="1" applyFill="1" applyBorder="1" applyAlignment="1" applyProtection="1">
      <alignment horizontal="center"/>
    </xf>
    <xf numFmtId="38" fontId="6" fillId="0" borderId="27" xfId="1" applyFont="1" applyFill="1" applyBorder="1" applyProtection="1"/>
    <xf numFmtId="38" fontId="9" fillId="0" borderId="28" xfId="1" applyFont="1" applyFill="1" applyBorder="1" applyAlignment="1" applyProtection="1">
      <alignment horizontal="right" shrinkToFit="1"/>
    </xf>
    <xf numFmtId="177" fontId="11" fillId="0" borderId="29" xfId="1" applyNumberFormat="1" applyFont="1" applyFill="1" applyBorder="1" applyAlignment="1" applyProtection="1">
      <alignment horizontal="right" shrinkToFit="1"/>
      <protection locked="0"/>
    </xf>
    <xf numFmtId="177" fontId="11" fillId="0" borderId="28" xfId="1" applyNumberFormat="1" applyFont="1" applyFill="1" applyBorder="1" applyAlignment="1" applyProtection="1">
      <alignment horizontal="right" shrinkToFit="1"/>
    </xf>
    <xf numFmtId="177" fontId="11" fillId="0" borderId="29" xfId="1" applyNumberFormat="1" applyFont="1" applyFill="1" applyBorder="1" applyAlignment="1" applyProtection="1">
      <alignment horizontal="right" shrinkToFit="1"/>
    </xf>
    <xf numFmtId="178" fontId="11" fillId="0" borderId="29" xfId="1" applyNumberFormat="1" applyFont="1" applyFill="1" applyBorder="1" applyAlignment="1" applyProtection="1">
      <alignment horizontal="right" shrinkToFit="1"/>
    </xf>
    <xf numFmtId="38" fontId="6" fillId="0" borderId="13" xfId="1" applyFont="1" applyFill="1" applyBorder="1" applyAlignment="1" applyProtection="1">
      <alignment horizontal="center"/>
    </xf>
    <xf numFmtId="38" fontId="9" fillId="0" borderId="6" xfId="1" applyFont="1" applyFill="1" applyBorder="1" applyAlignment="1" applyProtection="1">
      <alignment horizontal="right" shrinkToFit="1"/>
    </xf>
    <xf numFmtId="38" fontId="6" fillId="0" borderId="30" xfId="1" applyFont="1" applyFill="1" applyBorder="1" applyProtection="1"/>
    <xf numFmtId="38" fontId="9" fillId="0" borderId="31" xfId="1" applyFont="1" applyFill="1" applyBorder="1" applyAlignment="1" applyProtection="1">
      <alignment horizontal="right" shrinkToFit="1"/>
    </xf>
    <xf numFmtId="177" fontId="11" fillId="0" borderId="30" xfId="1" applyNumberFormat="1" applyFont="1" applyFill="1" applyBorder="1" applyAlignment="1" applyProtection="1">
      <alignment horizontal="right" shrinkToFit="1"/>
      <protection locked="0"/>
    </xf>
    <xf numFmtId="177" fontId="11" fillId="0" borderId="31" xfId="1" applyNumberFormat="1" applyFont="1" applyFill="1" applyBorder="1" applyAlignment="1" applyProtection="1">
      <alignment horizontal="right" shrinkToFit="1"/>
    </xf>
    <xf numFmtId="178" fontId="11" fillId="0" borderId="30" xfId="1" applyNumberFormat="1" applyFont="1" applyFill="1" applyBorder="1" applyAlignment="1" applyProtection="1">
      <alignment horizontal="right" shrinkToFit="1"/>
    </xf>
    <xf numFmtId="177" fontId="11" fillId="0" borderId="16" xfId="1" applyNumberFormat="1" applyFont="1" applyFill="1" applyBorder="1" applyAlignment="1" applyProtection="1">
      <alignment horizontal="center" shrinkToFit="1"/>
    </xf>
    <xf numFmtId="177" fontId="11" fillId="0" borderId="28" xfId="1" applyNumberFormat="1" applyFont="1" applyFill="1" applyBorder="1" applyAlignment="1" applyProtection="1">
      <alignment horizontal="center" shrinkToFit="1"/>
    </xf>
    <xf numFmtId="177" fontId="11" fillId="0" borderId="25" xfId="1" applyNumberFormat="1" applyFont="1" applyFill="1" applyBorder="1" applyAlignment="1" applyProtection="1">
      <alignment horizontal="center" shrinkToFit="1"/>
    </xf>
    <xf numFmtId="177" fontId="11" fillId="0" borderId="17" xfId="1" applyNumberFormat="1" applyFont="1" applyFill="1" applyBorder="1" applyAlignment="1" applyProtection="1">
      <alignment horizontal="center" shrinkToFit="1"/>
    </xf>
    <xf numFmtId="177" fontId="11" fillId="0" borderId="24" xfId="1" applyNumberFormat="1" applyFont="1" applyFill="1" applyBorder="1" applyAlignment="1" applyProtection="1">
      <alignment horizontal="center" shrinkToFit="1"/>
    </xf>
    <xf numFmtId="177" fontId="11" fillId="0" borderId="30" xfId="1" applyNumberFormat="1" applyFont="1" applyFill="1" applyBorder="1" applyAlignment="1" applyProtection="1">
      <alignment horizontal="right" shrinkToFit="1"/>
    </xf>
    <xf numFmtId="177" fontId="11" fillId="0" borderId="31" xfId="1" applyNumberFormat="1" applyFont="1" applyFill="1" applyBorder="1" applyAlignment="1" applyProtection="1">
      <alignment horizontal="center" shrinkToFit="1"/>
    </xf>
    <xf numFmtId="38" fontId="9" fillId="0" borderId="18" xfId="1" applyFont="1" applyFill="1" applyBorder="1" applyAlignment="1" applyProtection="1">
      <alignment horizontal="center"/>
    </xf>
    <xf numFmtId="177" fontId="11" fillId="0" borderId="20" xfId="1" applyNumberFormat="1" applyFont="1" applyFill="1" applyBorder="1" applyAlignment="1" applyProtection="1">
      <alignment horizontal="center" shrinkToFit="1"/>
    </xf>
    <xf numFmtId="38" fontId="13" fillId="0" borderId="0" xfId="1" applyFont="1" applyFill="1" applyProtection="1"/>
    <xf numFmtId="38" fontId="14" fillId="0" borderId="0" xfId="1" applyFont="1" applyFill="1" applyProtection="1"/>
    <xf numFmtId="38" fontId="15" fillId="0" borderId="0" xfId="1" applyFont="1" applyFill="1" applyProtection="1"/>
    <xf numFmtId="179" fontId="14" fillId="0" borderId="0" xfId="1" applyNumberFormat="1" applyFont="1" applyFill="1" applyProtection="1"/>
    <xf numFmtId="40" fontId="14" fillId="0" borderId="0" xfId="1" applyNumberFormat="1" applyFont="1" applyFill="1" applyProtection="1"/>
    <xf numFmtId="38" fontId="14" fillId="0" borderId="0" xfId="1" applyFont="1" applyFill="1" applyProtection="1">
      <protection locked="0"/>
    </xf>
    <xf numFmtId="38" fontId="16" fillId="0" borderId="0" xfId="1" applyFont="1" applyFill="1" applyProtection="1"/>
    <xf numFmtId="38" fontId="17" fillId="0" borderId="0" xfId="1" applyFont="1" applyFill="1" applyAlignment="1" applyProtection="1">
      <alignment vertical="center"/>
    </xf>
    <xf numFmtId="38" fontId="14" fillId="0" borderId="1" xfId="1" applyFont="1" applyFill="1" applyBorder="1" applyProtection="1"/>
    <xf numFmtId="38" fontId="14" fillId="0" borderId="1" xfId="1" applyFont="1" applyFill="1" applyBorder="1" applyAlignment="1" applyProtection="1">
      <alignment horizontal="right"/>
      <protection locked="0"/>
    </xf>
    <xf numFmtId="0" fontId="14" fillId="0" borderId="1" xfId="0" applyFont="1" applyFill="1" applyBorder="1" applyAlignment="1" applyProtection="1">
      <protection locked="0"/>
    </xf>
    <xf numFmtId="38" fontId="18" fillId="0" borderId="0" xfId="1" applyFont="1" applyFill="1" applyProtection="1"/>
    <xf numFmtId="38" fontId="10" fillId="0" borderId="2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/>
    </xf>
    <xf numFmtId="179" fontId="10" fillId="0" borderId="4" xfId="1" applyNumberFormat="1" applyFont="1" applyFill="1" applyBorder="1" applyAlignment="1" applyProtection="1">
      <alignment horizontal="center" vertical="center" textRotation="255" wrapText="1"/>
    </xf>
    <xf numFmtId="38" fontId="10" fillId="0" borderId="5" xfId="1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38" fontId="10" fillId="0" borderId="2" xfId="1" applyFont="1" applyFill="1" applyBorder="1" applyAlignment="1" applyProtection="1">
      <alignment horizontal="center" vertical="center" wrapText="1"/>
    </xf>
    <xf numFmtId="38" fontId="10" fillId="0" borderId="8" xfId="1" applyFont="1" applyFill="1" applyBorder="1" applyAlignment="1" applyProtection="1">
      <alignment horizontal="center" vertical="center"/>
    </xf>
    <xf numFmtId="178" fontId="6" fillId="0" borderId="4" xfId="1" applyNumberFormat="1" applyFont="1" applyFill="1" applyBorder="1" applyAlignment="1" applyProtection="1">
      <alignment horizontal="center" vertical="center" textRotation="255" wrapText="1"/>
    </xf>
    <xf numFmtId="38" fontId="10" fillId="0" borderId="9" xfId="1" applyFont="1" applyFill="1" applyBorder="1" applyAlignment="1" applyProtection="1">
      <alignment horizontal="center" vertical="center"/>
    </xf>
    <xf numFmtId="38" fontId="19" fillId="0" borderId="0" xfId="1" applyFont="1" applyFill="1" applyAlignment="1" applyProtection="1">
      <alignment vertical="center"/>
    </xf>
    <xf numFmtId="38" fontId="10" fillId="0" borderId="10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 textRotation="255"/>
    </xf>
    <xf numFmtId="179" fontId="10" fillId="0" borderId="12" xfId="1" applyNumberFormat="1" applyFont="1" applyFill="1" applyBorder="1" applyAlignment="1" applyProtection="1">
      <alignment horizontal="center" vertical="center" textRotation="255"/>
    </xf>
    <xf numFmtId="38" fontId="10" fillId="0" borderId="4" xfId="1" applyFont="1" applyFill="1" applyBorder="1" applyAlignment="1" applyProtection="1">
      <alignment horizontal="center" vertical="center" textRotation="255" wrapText="1"/>
    </xf>
    <xf numFmtId="38" fontId="10" fillId="0" borderId="8" xfId="1" applyFont="1" applyFill="1" applyBorder="1" applyAlignment="1" applyProtection="1">
      <alignment horizontal="center" vertical="center" wrapText="1"/>
    </xf>
    <xf numFmtId="38" fontId="10" fillId="0" borderId="3" xfId="1" applyFont="1" applyFill="1" applyBorder="1" applyAlignment="1" applyProtection="1">
      <alignment horizontal="center" vertical="center" wrapText="1"/>
    </xf>
    <xf numFmtId="40" fontId="10" fillId="0" borderId="4" xfId="1" applyNumberFormat="1" applyFont="1" applyFill="1" applyBorder="1" applyAlignment="1" applyProtection="1">
      <alignment horizontal="center" vertical="center" textRotation="255" wrapText="1"/>
    </xf>
    <xf numFmtId="38" fontId="10" fillId="0" borderId="13" xfId="1" applyFont="1" applyFill="1" applyBorder="1" applyAlignment="1" applyProtection="1">
      <alignment horizontal="center" vertical="center"/>
    </xf>
    <xf numFmtId="38" fontId="10" fillId="0" borderId="1" xfId="1" applyFont="1" applyFill="1" applyBorder="1" applyAlignment="1" applyProtection="1">
      <alignment horizontal="center" vertical="center"/>
    </xf>
    <xf numFmtId="38" fontId="10" fillId="0" borderId="14" xfId="1" applyFont="1" applyFill="1" applyBorder="1" applyAlignment="1" applyProtection="1">
      <alignment horizontal="center" vertical="center"/>
    </xf>
    <xf numFmtId="178" fontId="6" fillId="0" borderId="12" xfId="0" applyNumberFormat="1" applyFont="1" applyFill="1" applyBorder="1" applyAlignment="1" applyProtection="1">
      <alignment horizontal="center" vertical="center" textRotation="255" wrapText="1"/>
    </xf>
    <xf numFmtId="38" fontId="19" fillId="0" borderId="0" xfId="1" applyFont="1" applyFill="1" applyProtection="1"/>
    <xf numFmtId="38" fontId="10" fillId="0" borderId="10" xfId="1" applyFont="1" applyFill="1" applyBorder="1" applyAlignment="1" applyProtection="1">
      <alignment horizontal="center" vertical="center" wrapText="1"/>
    </xf>
    <xf numFmtId="38" fontId="10" fillId="0" borderId="0" xfId="1" applyFont="1" applyFill="1" applyBorder="1" applyAlignment="1" applyProtection="1">
      <alignment horizontal="center" vertical="center" wrapText="1"/>
    </xf>
    <xf numFmtId="38" fontId="10" fillId="0" borderId="11" xfId="1" applyFont="1" applyFill="1" applyBorder="1" applyAlignment="1" applyProtection="1">
      <alignment horizontal="center" vertical="center" wrapText="1"/>
    </xf>
    <xf numFmtId="40" fontId="10" fillId="0" borderId="12" xfId="1" applyNumberFormat="1" applyFont="1" applyFill="1" applyBorder="1" applyAlignment="1" applyProtection="1">
      <alignment horizontal="center" vertical="center" textRotation="255"/>
    </xf>
    <xf numFmtId="38" fontId="10" fillId="0" borderId="0" xfId="1" applyFont="1" applyFill="1" applyBorder="1" applyAlignment="1" applyProtection="1">
      <alignment horizontal="center" vertical="center"/>
    </xf>
    <xf numFmtId="38" fontId="6" fillId="0" borderId="12" xfId="1" applyFont="1" applyFill="1" applyBorder="1" applyAlignment="1" applyProtection="1">
      <alignment horizontal="center" vertical="center" textRotation="255"/>
    </xf>
    <xf numFmtId="38" fontId="10" fillId="0" borderId="4" xfId="1" applyFont="1" applyFill="1" applyBorder="1" applyAlignment="1" applyProtection="1">
      <alignment horizontal="center" vertical="center" wrapText="1"/>
    </xf>
    <xf numFmtId="38" fontId="19" fillId="0" borderId="0" xfId="1" applyFont="1" applyFill="1" applyBorder="1" applyProtection="1"/>
    <xf numFmtId="38" fontId="10" fillId="0" borderId="6" xfId="1" applyFont="1" applyFill="1" applyBorder="1" applyAlignment="1" applyProtection="1">
      <alignment horizontal="center"/>
    </xf>
    <xf numFmtId="38" fontId="10" fillId="0" borderId="7" xfId="1" applyFont="1" applyFill="1" applyBorder="1" applyAlignment="1" applyProtection="1">
      <alignment horizontal="center"/>
    </xf>
    <xf numFmtId="38" fontId="10" fillId="0" borderId="12" xfId="1" applyFont="1" applyFill="1" applyBorder="1" applyAlignment="1" applyProtection="1">
      <alignment horizontal="center"/>
    </xf>
    <xf numFmtId="0" fontId="10" fillId="0" borderId="15" xfId="0" applyFont="1" applyFill="1" applyBorder="1" applyAlignment="1" applyProtection="1">
      <alignment horizontal="center" vertical="center" textRotation="255"/>
    </xf>
    <xf numFmtId="179" fontId="10" fillId="0" borderId="15" xfId="1" applyNumberFormat="1" applyFont="1" applyFill="1" applyBorder="1" applyAlignment="1" applyProtection="1">
      <alignment horizontal="center" vertical="center" textRotation="255"/>
    </xf>
    <xf numFmtId="38" fontId="10" fillId="0" borderId="15" xfId="1" applyFont="1" applyFill="1" applyBorder="1" applyAlignment="1" applyProtection="1">
      <alignment horizontal="center"/>
    </xf>
    <xf numFmtId="40" fontId="10" fillId="0" borderId="15" xfId="1" applyNumberFormat="1" applyFont="1" applyFill="1" applyBorder="1" applyAlignment="1" applyProtection="1">
      <alignment horizontal="center" vertical="center" textRotation="255"/>
    </xf>
    <xf numFmtId="38" fontId="6" fillId="0" borderId="15" xfId="1" applyFont="1" applyFill="1" applyBorder="1" applyAlignment="1" applyProtection="1">
      <alignment horizontal="center" vertical="center" textRotation="255"/>
    </xf>
    <xf numFmtId="178" fontId="6" fillId="0" borderId="15" xfId="0" applyNumberFormat="1" applyFont="1" applyFill="1" applyBorder="1" applyAlignment="1" applyProtection="1">
      <alignment horizontal="center" vertical="center" textRotation="255" wrapText="1"/>
    </xf>
    <xf numFmtId="38" fontId="10" fillId="0" borderId="2" xfId="1" applyFont="1" applyFill="1" applyBorder="1" applyAlignment="1" applyProtection="1">
      <alignment horizontal="center"/>
    </xf>
    <xf numFmtId="38" fontId="10" fillId="0" borderId="3" xfId="1" applyFont="1" applyFill="1" applyBorder="1" applyAlignment="1" applyProtection="1">
      <alignment horizontal="center"/>
    </xf>
    <xf numFmtId="38" fontId="10" fillId="0" borderId="0" xfId="1" applyFont="1" applyFill="1" applyProtection="1"/>
    <xf numFmtId="179" fontId="10" fillId="0" borderId="0" xfId="1" applyNumberFormat="1" applyFont="1" applyFill="1" applyProtection="1"/>
    <xf numFmtId="40" fontId="10" fillId="0" borderId="0" xfId="1" applyNumberFormat="1" applyFont="1" applyFill="1" applyProtection="1"/>
    <xf numFmtId="178" fontId="10" fillId="0" borderId="0" xfId="1" applyNumberFormat="1" applyFont="1" applyFill="1" applyProtection="1"/>
    <xf numFmtId="179" fontId="10" fillId="0" borderId="0" xfId="1" applyNumberFormat="1" applyFont="1" applyFill="1" applyBorder="1" applyProtection="1"/>
    <xf numFmtId="179" fontId="10" fillId="0" borderId="11" xfId="1" applyNumberFormat="1" applyFont="1" applyFill="1" applyBorder="1" applyProtection="1"/>
    <xf numFmtId="38" fontId="10" fillId="0" borderId="32" xfId="1" applyFont="1" applyFill="1" applyBorder="1" applyAlignment="1" applyProtection="1">
      <alignment horizontal="center"/>
    </xf>
    <xf numFmtId="38" fontId="10" fillId="0" borderId="33" xfId="1" applyFont="1" applyFill="1" applyBorder="1" applyAlignment="1" applyProtection="1">
      <alignment horizontal="center"/>
    </xf>
    <xf numFmtId="177" fontId="20" fillId="0" borderId="34" xfId="1" applyNumberFormat="1" applyFont="1" applyFill="1" applyBorder="1" applyProtection="1"/>
    <xf numFmtId="179" fontId="20" fillId="0" borderId="34" xfId="1" applyNumberFormat="1" applyFont="1" applyFill="1" applyBorder="1" applyProtection="1"/>
    <xf numFmtId="178" fontId="20" fillId="0" borderId="34" xfId="1" applyNumberFormat="1" applyFont="1" applyFill="1" applyBorder="1" applyProtection="1"/>
    <xf numFmtId="178" fontId="20" fillId="0" borderId="35" xfId="1" applyNumberFormat="1" applyFont="1" applyFill="1" applyBorder="1" applyAlignment="1" applyProtection="1">
      <alignment horizontal="right"/>
    </xf>
    <xf numFmtId="38" fontId="10" fillId="0" borderId="10" xfId="1" applyFont="1" applyFill="1" applyBorder="1" applyAlignment="1" applyProtection="1">
      <alignment horizontal="center"/>
    </xf>
    <xf numFmtId="38" fontId="10" fillId="0" borderId="11" xfId="1" applyFont="1" applyFill="1" applyBorder="1" applyAlignment="1" applyProtection="1">
      <alignment horizontal="center"/>
    </xf>
    <xf numFmtId="177" fontId="20" fillId="0" borderId="0" xfId="1" applyNumberFormat="1" applyFont="1" applyFill="1" applyProtection="1"/>
    <xf numFmtId="179" fontId="20" fillId="0" borderId="0" xfId="1" applyNumberFormat="1" applyFont="1" applyFill="1" applyProtection="1"/>
    <xf numFmtId="178" fontId="20" fillId="0" borderId="0" xfId="1" applyNumberFormat="1" applyFont="1" applyFill="1" applyProtection="1"/>
    <xf numFmtId="178" fontId="20" fillId="0" borderId="0" xfId="1" applyNumberFormat="1" applyFont="1" applyFill="1" applyBorder="1" applyProtection="1"/>
    <xf numFmtId="178" fontId="20" fillId="0" borderId="11" xfId="1" applyNumberFormat="1" applyFont="1" applyFill="1" applyBorder="1" applyAlignment="1" applyProtection="1">
      <alignment horizontal="right"/>
    </xf>
    <xf numFmtId="178" fontId="20" fillId="0" borderId="34" xfId="1" applyNumberFormat="1" applyFont="1" applyFill="1" applyBorder="1" applyAlignment="1" applyProtection="1">
      <alignment horizontal="right"/>
    </xf>
    <xf numFmtId="178" fontId="20" fillId="0" borderId="0" xfId="1" applyNumberFormat="1" applyFont="1" applyFill="1" applyAlignment="1" applyProtection="1">
      <alignment horizontal="right"/>
    </xf>
    <xf numFmtId="177" fontId="20" fillId="0" borderId="0" xfId="1" applyNumberFormat="1" applyFont="1" applyFill="1" applyAlignment="1" applyProtection="1">
      <alignment horizontal="right"/>
    </xf>
    <xf numFmtId="179" fontId="20" fillId="0" borderId="0" xfId="1" applyNumberFormat="1" applyFont="1" applyFill="1" applyAlignment="1" applyProtection="1">
      <alignment horizontal="right"/>
    </xf>
    <xf numFmtId="178" fontId="20" fillId="0" borderId="0" xfId="1" applyNumberFormat="1" applyFont="1" applyFill="1" applyBorder="1" applyAlignment="1" applyProtection="1">
      <alignment horizontal="right"/>
    </xf>
    <xf numFmtId="38" fontId="18" fillId="0" borderId="0" xfId="1" applyFont="1" applyFill="1" applyBorder="1" applyProtection="1"/>
    <xf numFmtId="177" fontId="20" fillId="0" borderId="0" xfId="1" applyNumberFormat="1" applyFont="1" applyFill="1" applyBorder="1" applyProtection="1"/>
    <xf numFmtId="177" fontId="20" fillId="0" borderId="8" xfId="1" applyNumberFormat="1" applyFont="1" applyFill="1" applyBorder="1" applyProtection="1"/>
    <xf numFmtId="179" fontId="20" fillId="0" borderId="8" xfId="1" applyNumberFormat="1" applyFont="1" applyFill="1" applyBorder="1" applyProtection="1"/>
    <xf numFmtId="178" fontId="20" fillId="0" borderId="8" xfId="1" applyNumberFormat="1" applyFont="1" applyFill="1" applyBorder="1" applyAlignment="1" applyProtection="1">
      <alignment horizontal="right"/>
    </xf>
    <xf numFmtId="178" fontId="20" fillId="0" borderId="8" xfId="1" applyNumberFormat="1" applyFont="1" applyFill="1" applyBorder="1" applyProtection="1"/>
    <xf numFmtId="178" fontId="20" fillId="0" borderId="3" xfId="1" applyNumberFormat="1" applyFont="1" applyFill="1" applyBorder="1" applyAlignment="1" applyProtection="1">
      <alignment horizontal="right"/>
    </xf>
    <xf numFmtId="38" fontId="14" fillId="0" borderId="13" xfId="1" applyFont="1" applyFill="1" applyBorder="1" applyProtection="1"/>
    <xf numFmtId="38" fontId="14" fillId="0" borderId="14" xfId="1" applyFont="1" applyFill="1" applyBorder="1" applyProtection="1"/>
    <xf numFmtId="179" fontId="14" fillId="0" borderId="1" xfId="1" applyNumberFormat="1" applyFont="1" applyFill="1" applyBorder="1" applyProtection="1"/>
    <xf numFmtId="40" fontId="14" fillId="0" borderId="1" xfId="1" applyNumberFormat="1" applyFont="1" applyFill="1" applyBorder="1" applyProtection="1"/>
    <xf numFmtId="178" fontId="14" fillId="0" borderId="1" xfId="1" applyNumberFormat="1" applyFont="1" applyFill="1" applyBorder="1" applyProtection="1"/>
    <xf numFmtId="38" fontId="14" fillId="0" borderId="0" xfId="1" applyFont="1" applyFill="1" applyBorder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O108"/>
  <sheetViews>
    <sheetView tabSelected="1" view="pageBreakPreview" zoomScale="70" zoomScaleNormal="75" zoomScaleSheetLayoutView="70" workbookViewId="0">
      <selection activeCell="E10" sqref="E10"/>
    </sheetView>
  </sheetViews>
  <sheetFormatPr defaultColWidth="11.625" defaultRowHeight="17.100000000000001" customHeight="1" x14ac:dyDescent="0.15"/>
  <cols>
    <col min="1" max="1" width="2.75" style="74" customWidth="1"/>
    <col min="2" max="2" width="3.875" style="73" customWidth="1"/>
    <col min="3" max="3" width="13.25" style="74" customWidth="1"/>
    <col min="4" max="5" width="12.625" style="74" customWidth="1"/>
    <col min="6" max="6" width="9.625" style="74" customWidth="1"/>
    <col min="7" max="7" width="10.875" style="74" customWidth="1"/>
    <col min="8" max="8" width="8.25" style="74" customWidth="1"/>
    <col min="9" max="9" width="7.75" style="74" customWidth="1"/>
    <col min="10" max="10" width="7.125" style="74" customWidth="1"/>
    <col min="11" max="11" width="9.625" style="74" customWidth="1"/>
    <col min="12" max="12" width="8.75" style="74" customWidth="1"/>
    <col min="13" max="13" width="8.875" style="74" customWidth="1"/>
    <col min="14" max="15" width="7.125" style="74" customWidth="1"/>
    <col min="16" max="16" width="8.5" style="74" customWidth="1"/>
    <col min="17" max="17" width="9.625" style="74" customWidth="1"/>
    <col min="18" max="20" width="7.125" style="74" customWidth="1"/>
    <col min="21" max="21" width="8.75" style="74" customWidth="1"/>
    <col min="22" max="45" width="7.125" style="74" customWidth="1"/>
    <col min="46" max="46" width="4.125" style="74" customWidth="1"/>
    <col min="47" max="47" width="4.125" style="74" hidden="1" customWidth="1"/>
    <col min="48" max="48" width="12.625" style="74" customWidth="1"/>
    <col min="49" max="49" width="17.5" style="74" customWidth="1"/>
    <col min="50" max="50" width="15.5" style="74" customWidth="1"/>
    <col min="51" max="51" width="18.625" style="74" customWidth="1"/>
    <col min="52" max="52" width="17" style="74" customWidth="1"/>
    <col min="53" max="53" width="15.625" style="74" customWidth="1"/>
    <col min="54" max="54" width="15.25" style="74" customWidth="1"/>
    <col min="55" max="55" width="15.5" style="74" customWidth="1"/>
    <col min="56" max="56" width="16.25" style="74" customWidth="1"/>
    <col min="57" max="57" width="14.625" style="74" customWidth="1"/>
    <col min="58" max="58" width="13.25" style="74" customWidth="1"/>
    <col min="59" max="59" width="15.25" style="74" customWidth="1"/>
    <col min="60" max="60" width="15.75" style="74" customWidth="1"/>
    <col min="61" max="61" width="15" style="74" customWidth="1"/>
    <col min="62" max="62" width="16.875" style="74" customWidth="1"/>
    <col min="63" max="63" width="17.125" style="74" customWidth="1"/>
    <col min="64" max="64" width="15.875" style="74" customWidth="1"/>
    <col min="65" max="65" width="21.875" style="74" customWidth="1"/>
    <col min="66" max="67" width="17.875" style="74" customWidth="1"/>
    <col min="68" max="258" width="11.625" style="74"/>
    <col min="259" max="259" width="2.375" style="74" customWidth="1"/>
    <col min="260" max="260" width="11" style="74" customWidth="1"/>
    <col min="261" max="261" width="3" style="74" customWidth="1"/>
    <col min="262" max="274" width="7.125" style="74" customWidth="1"/>
    <col min="275" max="275" width="7.625" style="74" customWidth="1"/>
    <col min="276" max="301" width="7.125" style="74" customWidth="1"/>
    <col min="302" max="302" width="4.125" style="74" customWidth="1"/>
    <col min="303" max="303" width="0" style="74" hidden="1" customWidth="1"/>
    <col min="304" max="304" width="12.625" style="74" customWidth="1"/>
    <col min="305" max="305" width="17.5" style="74" customWidth="1"/>
    <col min="306" max="306" width="15.5" style="74" customWidth="1"/>
    <col min="307" max="307" width="18.625" style="74" customWidth="1"/>
    <col min="308" max="308" width="17" style="74" customWidth="1"/>
    <col min="309" max="309" width="15.625" style="74" customWidth="1"/>
    <col min="310" max="310" width="15.25" style="74" customWidth="1"/>
    <col min="311" max="311" width="15.5" style="74" customWidth="1"/>
    <col min="312" max="312" width="16.25" style="74" customWidth="1"/>
    <col min="313" max="313" width="14.625" style="74" customWidth="1"/>
    <col min="314" max="314" width="13.25" style="74" customWidth="1"/>
    <col min="315" max="315" width="15.25" style="74" customWidth="1"/>
    <col min="316" max="316" width="15.75" style="74" customWidth="1"/>
    <col min="317" max="317" width="15" style="74" customWidth="1"/>
    <col min="318" max="318" width="16.875" style="74" customWidth="1"/>
    <col min="319" max="319" width="17.125" style="74" customWidth="1"/>
    <col min="320" max="320" width="15.875" style="74" customWidth="1"/>
    <col min="321" max="321" width="21.875" style="74" customWidth="1"/>
    <col min="322" max="323" width="17.875" style="74" customWidth="1"/>
    <col min="324" max="514" width="11.625" style="74"/>
    <col min="515" max="515" width="2.375" style="74" customWidth="1"/>
    <col min="516" max="516" width="11" style="74" customWidth="1"/>
    <col min="517" max="517" width="3" style="74" customWidth="1"/>
    <col min="518" max="530" width="7.125" style="74" customWidth="1"/>
    <col min="531" max="531" width="7.625" style="74" customWidth="1"/>
    <col min="532" max="557" width="7.125" style="74" customWidth="1"/>
    <col min="558" max="558" width="4.125" style="74" customWidth="1"/>
    <col min="559" max="559" width="0" style="74" hidden="1" customWidth="1"/>
    <col min="560" max="560" width="12.625" style="74" customWidth="1"/>
    <col min="561" max="561" width="17.5" style="74" customWidth="1"/>
    <col min="562" max="562" width="15.5" style="74" customWidth="1"/>
    <col min="563" max="563" width="18.625" style="74" customWidth="1"/>
    <col min="564" max="564" width="17" style="74" customWidth="1"/>
    <col min="565" max="565" width="15.625" style="74" customWidth="1"/>
    <col min="566" max="566" width="15.25" style="74" customWidth="1"/>
    <col min="567" max="567" width="15.5" style="74" customWidth="1"/>
    <col min="568" max="568" width="16.25" style="74" customWidth="1"/>
    <col min="569" max="569" width="14.625" style="74" customWidth="1"/>
    <col min="570" max="570" width="13.25" style="74" customWidth="1"/>
    <col min="571" max="571" width="15.25" style="74" customWidth="1"/>
    <col min="572" max="572" width="15.75" style="74" customWidth="1"/>
    <col min="573" max="573" width="15" style="74" customWidth="1"/>
    <col min="574" max="574" width="16.875" style="74" customWidth="1"/>
    <col min="575" max="575" width="17.125" style="74" customWidth="1"/>
    <col min="576" max="576" width="15.875" style="74" customWidth="1"/>
    <col min="577" max="577" width="21.875" style="74" customWidth="1"/>
    <col min="578" max="579" width="17.875" style="74" customWidth="1"/>
    <col min="580" max="770" width="11.625" style="74"/>
    <col min="771" max="771" width="2.375" style="74" customWidth="1"/>
    <col min="772" max="772" width="11" style="74" customWidth="1"/>
    <col min="773" max="773" width="3" style="74" customWidth="1"/>
    <col min="774" max="786" width="7.125" style="74" customWidth="1"/>
    <col min="787" max="787" width="7.625" style="74" customWidth="1"/>
    <col min="788" max="813" width="7.125" style="74" customWidth="1"/>
    <col min="814" max="814" width="4.125" style="74" customWidth="1"/>
    <col min="815" max="815" width="0" style="74" hidden="1" customWidth="1"/>
    <col min="816" max="816" width="12.625" style="74" customWidth="1"/>
    <col min="817" max="817" width="17.5" style="74" customWidth="1"/>
    <col min="818" max="818" width="15.5" style="74" customWidth="1"/>
    <col min="819" max="819" width="18.625" style="74" customWidth="1"/>
    <col min="820" max="820" width="17" style="74" customWidth="1"/>
    <col min="821" max="821" width="15.625" style="74" customWidth="1"/>
    <col min="822" max="822" width="15.25" style="74" customWidth="1"/>
    <col min="823" max="823" width="15.5" style="74" customWidth="1"/>
    <col min="824" max="824" width="16.25" style="74" customWidth="1"/>
    <col min="825" max="825" width="14.625" style="74" customWidth="1"/>
    <col min="826" max="826" width="13.25" style="74" customWidth="1"/>
    <col min="827" max="827" width="15.25" style="74" customWidth="1"/>
    <col min="828" max="828" width="15.75" style="74" customWidth="1"/>
    <col min="829" max="829" width="15" style="74" customWidth="1"/>
    <col min="830" max="830" width="16.875" style="74" customWidth="1"/>
    <col min="831" max="831" width="17.125" style="74" customWidth="1"/>
    <col min="832" max="832" width="15.875" style="74" customWidth="1"/>
    <col min="833" max="833" width="21.875" style="74" customWidth="1"/>
    <col min="834" max="835" width="17.875" style="74" customWidth="1"/>
    <col min="836" max="1026" width="11.625" style="74"/>
    <col min="1027" max="1027" width="2.375" style="74" customWidth="1"/>
    <col min="1028" max="1028" width="11" style="74" customWidth="1"/>
    <col min="1029" max="1029" width="3" style="74" customWidth="1"/>
    <col min="1030" max="1042" width="7.125" style="74" customWidth="1"/>
    <col min="1043" max="1043" width="7.625" style="74" customWidth="1"/>
    <col min="1044" max="1069" width="7.125" style="74" customWidth="1"/>
    <col min="1070" max="1070" width="4.125" style="74" customWidth="1"/>
    <col min="1071" max="1071" width="0" style="74" hidden="1" customWidth="1"/>
    <col min="1072" max="1072" width="12.625" style="74" customWidth="1"/>
    <col min="1073" max="1073" width="17.5" style="74" customWidth="1"/>
    <col min="1074" max="1074" width="15.5" style="74" customWidth="1"/>
    <col min="1075" max="1075" width="18.625" style="74" customWidth="1"/>
    <col min="1076" max="1076" width="17" style="74" customWidth="1"/>
    <col min="1077" max="1077" width="15.625" style="74" customWidth="1"/>
    <col min="1078" max="1078" width="15.25" style="74" customWidth="1"/>
    <col min="1079" max="1079" width="15.5" style="74" customWidth="1"/>
    <col min="1080" max="1080" width="16.25" style="74" customWidth="1"/>
    <col min="1081" max="1081" width="14.625" style="74" customWidth="1"/>
    <col min="1082" max="1082" width="13.25" style="74" customWidth="1"/>
    <col min="1083" max="1083" width="15.25" style="74" customWidth="1"/>
    <col min="1084" max="1084" width="15.75" style="74" customWidth="1"/>
    <col min="1085" max="1085" width="15" style="74" customWidth="1"/>
    <col min="1086" max="1086" width="16.875" style="74" customWidth="1"/>
    <col min="1087" max="1087" width="17.125" style="74" customWidth="1"/>
    <col min="1088" max="1088" width="15.875" style="74" customWidth="1"/>
    <col min="1089" max="1089" width="21.875" style="74" customWidth="1"/>
    <col min="1090" max="1091" width="17.875" style="74" customWidth="1"/>
    <col min="1092" max="1282" width="11.625" style="74"/>
    <col min="1283" max="1283" width="2.375" style="74" customWidth="1"/>
    <col min="1284" max="1284" width="11" style="74" customWidth="1"/>
    <col min="1285" max="1285" width="3" style="74" customWidth="1"/>
    <col min="1286" max="1298" width="7.125" style="74" customWidth="1"/>
    <col min="1299" max="1299" width="7.625" style="74" customWidth="1"/>
    <col min="1300" max="1325" width="7.125" style="74" customWidth="1"/>
    <col min="1326" max="1326" width="4.125" style="74" customWidth="1"/>
    <col min="1327" max="1327" width="0" style="74" hidden="1" customWidth="1"/>
    <col min="1328" max="1328" width="12.625" style="74" customWidth="1"/>
    <col min="1329" max="1329" width="17.5" style="74" customWidth="1"/>
    <col min="1330" max="1330" width="15.5" style="74" customWidth="1"/>
    <col min="1331" max="1331" width="18.625" style="74" customWidth="1"/>
    <col min="1332" max="1332" width="17" style="74" customWidth="1"/>
    <col min="1333" max="1333" width="15.625" style="74" customWidth="1"/>
    <col min="1334" max="1334" width="15.25" style="74" customWidth="1"/>
    <col min="1335" max="1335" width="15.5" style="74" customWidth="1"/>
    <col min="1336" max="1336" width="16.25" style="74" customWidth="1"/>
    <col min="1337" max="1337" width="14.625" style="74" customWidth="1"/>
    <col min="1338" max="1338" width="13.25" style="74" customWidth="1"/>
    <col min="1339" max="1339" width="15.25" style="74" customWidth="1"/>
    <col min="1340" max="1340" width="15.75" style="74" customWidth="1"/>
    <col min="1341" max="1341" width="15" style="74" customWidth="1"/>
    <col min="1342" max="1342" width="16.875" style="74" customWidth="1"/>
    <col min="1343" max="1343" width="17.125" style="74" customWidth="1"/>
    <col min="1344" max="1344" width="15.875" style="74" customWidth="1"/>
    <col min="1345" max="1345" width="21.875" style="74" customWidth="1"/>
    <col min="1346" max="1347" width="17.875" style="74" customWidth="1"/>
    <col min="1348" max="1538" width="11.625" style="74"/>
    <col min="1539" max="1539" width="2.375" style="74" customWidth="1"/>
    <col min="1540" max="1540" width="11" style="74" customWidth="1"/>
    <col min="1541" max="1541" width="3" style="74" customWidth="1"/>
    <col min="1542" max="1554" width="7.125" style="74" customWidth="1"/>
    <col min="1555" max="1555" width="7.625" style="74" customWidth="1"/>
    <col min="1556" max="1581" width="7.125" style="74" customWidth="1"/>
    <col min="1582" max="1582" width="4.125" style="74" customWidth="1"/>
    <col min="1583" max="1583" width="0" style="74" hidden="1" customWidth="1"/>
    <col min="1584" max="1584" width="12.625" style="74" customWidth="1"/>
    <col min="1585" max="1585" width="17.5" style="74" customWidth="1"/>
    <col min="1586" max="1586" width="15.5" style="74" customWidth="1"/>
    <col min="1587" max="1587" width="18.625" style="74" customWidth="1"/>
    <col min="1588" max="1588" width="17" style="74" customWidth="1"/>
    <col min="1589" max="1589" width="15.625" style="74" customWidth="1"/>
    <col min="1590" max="1590" width="15.25" style="74" customWidth="1"/>
    <col min="1591" max="1591" width="15.5" style="74" customWidth="1"/>
    <col min="1592" max="1592" width="16.25" style="74" customWidth="1"/>
    <col min="1593" max="1593" width="14.625" style="74" customWidth="1"/>
    <col min="1594" max="1594" width="13.25" style="74" customWidth="1"/>
    <col min="1595" max="1595" width="15.25" style="74" customWidth="1"/>
    <col min="1596" max="1596" width="15.75" style="74" customWidth="1"/>
    <col min="1597" max="1597" width="15" style="74" customWidth="1"/>
    <col min="1598" max="1598" width="16.875" style="74" customWidth="1"/>
    <col min="1599" max="1599" width="17.125" style="74" customWidth="1"/>
    <col min="1600" max="1600" width="15.875" style="74" customWidth="1"/>
    <col min="1601" max="1601" width="21.875" style="74" customWidth="1"/>
    <col min="1602" max="1603" width="17.875" style="74" customWidth="1"/>
    <col min="1604" max="1794" width="11.625" style="74"/>
    <col min="1795" max="1795" width="2.375" style="74" customWidth="1"/>
    <col min="1796" max="1796" width="11" style="74" customWidth="1"/>
    <col min="1797" max="1797" width="3" style="74" customWidth="1"/>
    <col min="1798" max="1810" width="7.125" style="74" customWidth="1"/>
    <col min="1811" max="1811" width="7.625" style="74" customWidth="1"/>
    <col min="1812" max="1837" width="7.125" style="74" customWidth="1"/>
    <col min="1838" max="1838" width="4.125" style="74" customWidth="1"/>
    <col min="1839" max="1839" width="0" style="74" hidden="1" customWidth="1"/>
    <col min="1840" max="1840" width="12.625" style="74" customWidth="1"/>
    <col min="1841" max="1841" width="17.5" style="74" customWidth="1"/>
    <col min="1842" max="1842" width="15.5" style="74" customWidth="1"/>
    <col min="1843" max="1843" width="18.625" style="74" customWidth="1"/>
    <col min="1844" max="1844" width="17" style="74" customWidth="1"/>
    <col min="1845" max="1845" width="15.625" style="74" customWidth="1"/>
    <col min="1846" max="1846" width="15.25" style="74" customWidth="1"/>
    <col min="1847" max="1847" width="15.5" style="74" customWidth="1"/>
    <col min="1848" max="1848" width="16.25" style="74" customWidth="1"/>
    <col min="1849" max="1849" width="14.625" style="74" customWidth="1"/>
    <col min="1850" max="1850" width="13.25" style="74" customWidth="1"/>
    <col min="1851" max="1851" width="15.25" style="74" customWidth="1"/>
    <col min="1852" max="1852" width="15.75" style="74" customWidth="1"/>
    <col min="1853" max="1853" width="15" style="74" customWidth="1"/>
    <col min="1854" max="1854" width="16.875" style="74" customWidth="1"/>
    <col min="1855" max="1855" width="17.125" style="74" customWidth="1"/>
    <col min="1856" max="1856" width="15.875" style="74" customWidth="1"/>
    <col min="1857" max="1857" width="21.875" style="74" customWidth="1"/>
    <col min="1858" max="1859" width="17.875" style="74" customWidth="1"/>
    <col min="1860" max="2050" width="11.625" style="74"/>
    <col min="2051" max="2051" width="2.375" style="74" customWidth="1"/>
    <col min="2052" max="2052" width="11" style="74" customWidth="1"/>
    <col min="2053" max="2053" width="3" style="74" customWidth="1"/>
    <col min="2054" max="2066" width="7.125" style="74" customWidth="1"/>
    <col min="2067" max="2067" width="7.625" style="74" customWidth="1"/>
    <col min="2068" max="2093" width="7.125" style="74" customWidth="1"/>
    <col min="2094" max="2094" width="4.125" style="74" customWidth="1"/>
    <col min="2095" max="2095" width="0" style="74" hidden="1" customWidth="1"/>
    <col min="2096" max="2096" width="12.625" style="74" customWidth="1"/>
    <col min="2097" max="2097" width="17.5" style="74" customWidth="1"/>
    <col min="2098" max="2098" width="15.5" style="74" customWidth="1"/>
    <col min="2099" max="2099" width="18.625" style="74" customWidth="1"/>
    <col min="2100" max="2100" width="17" style="74" customWidth="1"/>
    <col min="2101" max="2101" width="15.625" style="74" customWidth="1"/>
    <col min="2102" max="2102" width="15.25" style="74" customWidth="1"/>
    <col min="2103" max="2103" width="15.5" style="74" customWidth="1"/>
    <col min="2104" max="2104" width="16.25" style="74" customWidth="1"/>
    <col min="2105" max="2105" width="14.625" style="74" customWidth="1"/>
    <col min="2106" max="2106" width="13.25" style="74" customWidth="1"/>
    <col min="2107" max="2107" width="15.25" style="74" customWidth="1"/>
    <col min="2108" max="2108" width="15.75" style="74" customWidth="1"/>
    <col min="2109" max="2109" width="15" style="74" customWidth="1"/>
    <col min="2110" max="2110" width="16.875" style="74" customWidth="1"/>
    <col min="2111" max="2111" width="17.125" style="74" customWidth="1"/>
    <col min="2112" max="2112" width="15.875" style="74" customWidth="1"/>
    <col min="2113" max="2113" width="21.875" style="74" customWidth="1"/>
    <col min="2114" max="2115" width="17.875" style="74" customWidth="1"/>
    <col min="2116" max="2306" width="11.625" style="74"/>
    <col min="2307" max="2307" width="2.375" style="74" customWidth="1"/>
    <col min="2308" max="2308" width="11" style="74" customWidth="1"/>
    <col min="2309" max="2309" width="3" style="74" customWidth="1"/>
    <col min="2310" max="2322" width="7.125" style="74" customWidth="1"/>
    <col min="2323" max="2323" width="7.625" style="74" customWidth="1"/>
    <col min="2324" max="2349" width="7.125" style="74" customWidth="1"/>
    <col min="2350" max="2350" width="4.125" style="74" customWidth="1"/>
    <col min="2351" max="2351" width="0" style="74" hidden="1" customWidth="1"/>
    <col min="2352" max="2352" width="12.625" style="74" customWidth="1"/>
    <col min="2353" max="2353" width="17.5" style="74" customWidth="1"/>
    <col min="2354" max="2354" width="15.5" style="74" customWidth="1"/>
    <col min="2355" max="2355" width="18.625" style="74" customWidth="1"/>
    <col min="2356" max="2356" width="17" style="74" customWidth="1"/>
    <col min="2357" max="2357" width="15.625" style="74" customWidth="1"/>
    <col min="2358" max="2358" width="15.25" style="74" customWidth="1"/>
    <col min="2359" max="2359" width="15.5" style="74" customWidth="1"/>
    <col min="2360" max="2360" width="16.25" style="74" customWidth="1"/>
    <col min="2361" max="2361" width="14.625" style="74" customWidth="1"/>
    <col min="2362" max="2362" width="13.25" style="74" customWidth="1"/>
    <col min="2363" max="2363" width="15.25" style="74" customWidth="1"/>
    <col min="2364" max="2364" width="15.75" style="74" customWidth="1"/>
    <col min="2365" max="2365" width="15" style="74" customWidth="1"/>
    <col min="2366" max="2366" width="16.875" style="74" customWidth="1"/>
    <col min="2367" max="2367" width="17.125" style="74" customWidth="1"/>
    <col min="2368" max="2368" width="15.875" style="74" customWidth="1"/>
    <col min="2369" max="2369" width="21.875" style="74" customWidth="1"/>
    <col min="2370" max="2371" width="17.875" style="74" customWidth="1"/>
    <col min="2372" max="2562" width="11.625" style="74"/>
    <col min="2563" max="2563" width="2.375" style="74" customWidth="1"/>
    <col min="2564" max="2564" width="11" style="74" customWidth="1"/>
    <col min="2565" max="2565" width="3" style="74" customWidth="1"/>
    <col min="2566" max="2578" width="7.125" style="74" customWidth="1"/>
    <col min="2579" max="2579" width="7.625" style="74" customWidth="1"/>
    <col min="2580" max="2605" width="7.125" style="74" customWidth="1"/>
    <col min="2606" max="2606" width="4.125" style="74" customWidth="1"/>
    <col min="2607" max="2607" width="0" style="74" hidden="1" customWidth="1"/>
    <col min="2608" max="2608" width="12.625" style="74" customWidth="1"/>
    <col min="2609" max="2609" width="17.5" style="74" customWidth="1"/>
    <col min="2610" max="2610" width="15.5" style="74" customWidth="1"/>
    <col min="2611" max="2611" width="18.625" style="74" customWidth="1"/>
    <col min="2612" max="2612" width="17" style="74" customWidth="1"/>
    <col min="2613" max="2613" width="15.625" style="74" customWidth="1"/>
    <col min="2614" max="2614" width="15.25" style="74" customWidth="1"/>
    <col min="2615" max="2615" width="15.5" style="74" customWidth="1"/>
    <col min="2616" max="2616" width="16.25" style="74" customWidth="1"/>
    <col min="2617" max="2617" width="14.625" style="74" customWidth="1"/>
    <col min="2618" max="2618" width="13.25" style="74" customWidth="1"/>
    <col min="2619" max="2619" width="15.25" style="74" customWidth="1"/>
    <col min="2620" max="2620" width="15.75" style="74" customWidth="1"/>
    <col min="2621" max="2621" width="15" style="74" customWidth="1"/>
    <col min="2622" max="2622" width="16.875" style="74" customWidth="1"/>
    <col min="2623" max="2623" width="17.125" style="74" customWidth="1"/>
    <col min="2624" max="2624" width="15.875" style="74" customWidth="1"/>
    <col min="2625" max="2625" width="21.875" style="74" customWidth="1"/>
    <col min="2626" max="2627" width="17.875" style="74" customWidth="1"/>
    <col min="2628" max="2818" width="11.625" style="74"/>
    <col min="2819" max="2819" width="2.375" style="74" customWidth="1"/>
    <col min="2820" max="2820" width="11" style="74" customWidth="1"/>
    <col min="2821" max="2821" width="3" style="74" customWidth="1"/>
    <col min="2822" max="2834" width="7.125" style="74" customWidth="1"/>
    <col min="2835" max="2835" width="7.625" style="74" customWidth="1"/>
    <col min="2836" max="2861" width="7.125" style="74" customWidth="1"/>
    <col min="2862" max="2862" width="4.125" style="74" customWidth="1"/>
    <col min="2863" max="2863" width="0" style="74" hidden="1" customWidth="1"/>
    <col min="2864" max="2864" width="12.625" style="74" customWidth="1"/>
    <col min="2865" max="2865" width="17.5" style="74" customWidth="1"/>
    <col min="2866" max="2866" width="15.5" style="74" customWidth="1"/>
    <col min="2867" max="2867" width="18.625" style="74" customWidth="1"/>
    <col min="2868" max="2868" width="17" style="74" customWidth="1"/>
    <col min="2869" max="2869" width="15.625" style="74" customWidth="1"/>
    <col min="2870" max="2870" width="15.25" style="74" customWidth="1"/>
    <col min="2871" max="2871" width="15.5" style="74" customWidth="1"/>
    <col min="2872" max="2872" width="16.25" style="74" customWidth="1"/>
    <col min="2873" max="2873" width="14.625" style="74" customWidth="1"/>
    <col min="2874" max="2874" width="13.25" style="74" customWidth="1"/>
    <col min="2875" max="2875" width="15.25" style="74" customWidth="1"/>
    <col min="2876" max="2876" width="15.75" style="74" customWidth="1"/>
    <col min="2877" max="2877" width="15" style="74" customWidth="1"/>
    <col min="2878" max="2878" width="16.875" style="74" customWidth="1"/>
    <col min="2879" max="2879" width="17.125" style="74" customWidth="1"/>
    <col min="2880" max="2880" width="15.875" style="74" customWidth="1"/>
    <col min="2881" max="2881" width="21.875" style="74" customWidth="1"/>
    <col min="2882" max="2883" width="17.875" style="74" customWidth="1"/>
    <col min="2884" max="3074" width="11.625" style="74"/>
    <col min="3075" max="3075" width="2.375" style="74" customWidth="1"/>
    <col min="3076" max="3076" width="11" style="74" customWidth="1"/>
    <col min="3077" max="3077" width="3" style="74" customWidth="1"/>
    <col min="3078" max="3090" width="7.125" style="74" customWidth="1"/>
    <col min="3091" max="3091" width="7.625" style="74" customWidth="1"/>
    <col min="3092" max="3117" width="7.125" style="74" customWidth="1"/>
    <col min="3118" max="3118" width="4.125" style="74" customWidth="1"/>
    <col min="3119" max="3119" width="0" style="74" hidden="1" customWidth="1"/>
    <col min="3120" max="3120" width="12.625" style="74" customWidth="1"/>
    <col min="3121" max="3121" width="17.5" style="74" customWidth="1"/>
    <col min="3122" max="3122" width="15.5" style="74" customWidth="1"/>
    <col min="3123" max="3123" width="18.625" style="74" customWidth="1"/>
    <col min="3124" max="3124" width="17" style="74" customWidth="1"/>
    <col min="3125" max="3125" width="15.625" style="74" customWidth="1"/>
    <col min="3126" max="3126" width="15.25" style="74" customWidth="1"/>
    <col min="3127" max="3127" width="15.5" style="74" customWidth="1"/>
    <col min="3128" max="3128" width="16.25" style="74" customWidth="1"/>
    <col min="3129" max="3129" width="14.625" style="74" customWidth="1"/>
    <col min="3130" max="3130" width="13.25" style="74" customWidth="1"/>
    <col min="3131" max="3131" width="15.25" style="74" customWidth="1"/>
    <col min="3132" max="3132" width="15.75" style="74" customWidth="1"/>
    <col min="3133" max="3133" width="15" style="74" customWidth="1"/>
    <col min="3134" max="3134" width="16.875" style="74" customWidth="1"/>
    <col min="3135" max="3135" width="17.125" style="74" customWidth="1"/>
    <col min="3136" max="3136" width="15.875" style="74" customWidth="1"/>
    <col min="3137" max="3137" width="21.875" style="74" customWidth="1"/>
    <col min="3138" max="3139" width="17.875" style="74" customWidth="1"/>
    <col min="3140" max="3330" width="11.625" style="74"/>
    <col min="3331" max="3331" width="2.375" style="74" customWidth="1"/>
    <col min="3332" max="3332" width="11" style="74" customWidth="1"/>
    <col min="3333" max="3333" width="3" style="74" customWidth="1"/>
    <col min="3334" max="3346" width="7.125" style="74" customWidth="1"/>
    <col min="3347" max="3347" width="7.625" style="74" customWidth="1"/>
    <col min="3348" max="3373" width="7.125" style="74" customWidth="1"/>
    <col min="3374" max="3374" width="4.125" style="74" customWidth="1"/>
    <col min="3375" max="3375" width="0" style="74" hidden="1" customWidth="1"/>
    <col min="3376" max="3376" width="12.625" style="74" customWidth="1"/>
    <col min="3377" max="3377" width="17.5" style="74" customWidth="1"/>
    <col min="3378" max="3378" width="15.5" style="74" customWidth="1"/>
    <col min="3379" max="3379" width="18.625" style="74" customWidth="1"/>
    <col min="3380" max="3380" width="17" style="74" customWidth="1"/>
    <col min="3381" max="3381" width="15.625" style="74" customWidth="1"/>
    <col min="3382" max="3382" width="15.25" style="74" customWidth="1"/>
    <col min="3383" max="3383" width="15.5" style="74" customWidth="1"/>
    <col min="3384" max="3384" width="16.25" style="74" customWidth="1"/>
    <col min="3385" max="3385" width="14.625" style="74" customWidth="1"/>
    <col min="3386" max="3386" width="13.25" style="74" customWidth="1"/>
    <col min="3387" max="3387" width="15.25" style="74" customWidth="1"/>
    <col min="3388" max="3388" width="15.75" style="74" customWidth="1"/>
    <col min="3389" max="3389" width="15" style="74" customWidth="1"/>
    <col min="3390" max="3390" width="16.875" style="74" customWidth="1"/>
    <col min="3391" max="3391" width="17.125" style="74" customWidth="1"/>
    <col min="3392" max="3392" width="15.875" style="74" customWidth="1"/>
    <col min="3393" max="3393" width="21.875" style="74" customWidth="1"/>
    <col min="3394" max="3395" width="17.875" style="74" customWidth="1"/>
    <col min="3396" max="3586" width="11.625" style="74"/>
    <col min="3587" max="3587" width="2.375" style="74" customWidth="1"/>
    <col min="3588" max="3588" width="11" style="74" customWidth="1"/>
    <col min="3589" max="3589" width="3" style="74" customWidth="1"/>
    <col min="3590" max="3602" width="7.125" style="74" customWidth="1"/>
    <col min="3603" max="3603" width="7.625" style="74" customWidth="1"/>
    <col min="3604" max="3629" width="7.125" style="74" customWidth="1"/>
    <col min="3630" max="3630" width="4.125" style="74" customWidth="1"/>
    <col min="3631" max="3631" width="0" style="74" hidden="1" customWidth="1"/>
    <col min="3632" max="3632" width="12.625" style="74" customWidth="1"/>
    <col min="3633" max="3633" width="17.5" style="74" customWidth="1"/>
    <col min="3634" max="3634" width="15.5" style="74" customWidth="1"/>
    <col min="3635" max="3635" width="18.625" style="74" customWidth="1"/>
    <col min="3636" max="3636" width="17" style="74" customWidth="1"/>
    <col min="3637" max="3637" width="15.625" style="74" customWidth="1"/>
    <col min="3638" max="3638" width="15.25" style="74" customWidth="1"/>
    <col min="3639" max="3639" width="15.5" style="74" customWidth="1"/>
    <col min="3640" max="3640" width="16.25" style="74" customWidth="1"/>
    <col min="3641" max="3641" width="14.625" style="74" customWidth="1"/>
    <col min="3642" max="3642" width="13.25" style="74" customWidth="1"/>
    <col min="3643" max="3643" width="15.25" style="74" customWidth="1"/>
    <col min="3644" max="3644" width="15.75" style="74" customWidth="1"/>
    <col min="3645" max="3645" width="15" style="74" customWidth="1"/>
    <col min="3646" max="3646" width="16.875" style="74" customWidth="1"/>
    <col min="3647" max="3647" width="17.125" style="74" customWidth="1"/>
    <col min="3648" max="3648" width="15.875" style="74" customWidth="1"/>
    <col min="3649" max="3649" width="21.875" style="74" customWidth="1"/>
    <col min="3650" max="3651" width="17.875" style="74" customWidth="1"/>
    <col min="3652" max="3842" width="11.625" style="74"/>
    <col min="3843" max="3843" width="2.375" style="74" customWidth="1"/>
    <col min="3844" max="3844" width="11" style="74" customWidth="1"/>
    <col min="3845" max="3845" width="3" style="74" customWidth="1"/>
    <col min="3846" max="3858" width="7.125" style="74" customWidth="1"/>
    <col min="3859" max="3859" width="7.625" style="74" customWidth="1"/>
    <col min="3860" max="3885" width="7.125" style="74" customWidth="1"/>
    <col min="3886" max="3886" width="4.125" style="74" customWidth="1"/>
    <col min="3887" max="3887" width="0" style="74" hidden="1" customWidth="1"/>
    <col min="3888" max="3888" width="12.625" style="74" customWidth="1"/>
    <col min="3889" max="3889" width="17.5" style="74" customWidth="1"/>
    <col min="3890" max="3890" width="15.5" style="74" customWidth="1"/>
    <col min="3891" max="3891" width="18.625" style="74" customWidth="1"/>
    <col min="3892" max="3892" width="17" style="74" customWidth="1"/>
    <col min="3893" max="3893" width="15.625" style="74" customWidth="1"/>
    <col min="3894" max="3894" width="15.25" style="74" customWidth="1"/>
    <col min="3895" max="3895" width="15.5" style="74" customWidth="1"/>
    <col min="3896" max="3896" width="16.25" style="74" customWidth="1"/>
    <col min="3897" max="3897" width="14.625" style="74" customWidth="1"/>
    <col min="3898" max="3898" width="13.25" style="74" customWidth="1"/>
    <col min="3899" max="3899" width="15.25" style="74" customWidth="1"/>
    <col min="3900" max="3900" width="15.75" style="74" customWidth="1"/>
    <col min="3901" max="3901" width="15" style="74" customWidth="1"/>
    <col min="3902" max="3902" width="16.875" style="74" customWidth="1"/>
    <col min="3903" max="3903" width="17.125" style="74" customWidth="1"/>
    <col min="3904" max="3904" width="15.875" style="74" customWidth="1"/>
    <col min="3905" max="3905" width="21.875" style="74" customWidth="1"/>
    <col min="3906" max="3907" width="17.875" style="74" customWidth="1"/>
    <col min="3908" max="4098" width="11.625" style="74"/>
    <col min="4099" max="4099" width="2.375" style="74" customWidth="1"/>
    <col min="4100" max="4100" width="11" style="74" customWidth="1"/>
    <col min="4101" max="4101" width="3" style="74" customWidth="1"/>
    <col min="4102" max="4114" width="7.125" style="74" customWidth="1"/>
    <col min="4115" max="4115" width="7.625" style="74" customWidth="1"/>
    <col min="4116" max="4141" width="7.125" style="74" customWidth="1"/>
    <col min="4142" max="4142" width="4.125" style="74" customWidth="1"/>
    <col min="4143" max="4143" width="0" style="74" hidden="1" customWidth="1"/>
    <col min="4144" max="4144" width="12.625" style="74" customWidth="1"/>
    <col min="4145" max="4145" width="17.5" style="74" customWidth="1"/>
    <col min="4146" max="4146" width="15.5" style="74" customWidth="1"/>
    <col min="4147" max="4147" width="18.625" style="74" customWidth="1"/>
    <col min="4148" max="4148" width="17" style="74" customWidth="1"/>
    <col min="4149" max="4149" width="15.625" style="74" customWidth="1"/>
    <col min="4150" max="4150" width="15.25" style="74" customWidth="1"/>
    <col min="4151" max="4151" width="15.5" style="74" customWidth="1"/>
    <col min="4152" max="4152" width="16.25" style="74" customWidth="1"/>
    <col min="4153" max="4153" width="14.625" style="74" customWidth="1"/>
    <col min="4154" max="4154" width="13.25" style="74" customWidth="1"/>
    <col min="4155" max="4155" width="15.25" style="74" customWidth="1"/>
    <col min="4156" max="4156" width="15.75" style="74" customWidth="1"/>
    <col min="4157" max="4157" width="15" style="74" customWidth="1"/>
    <col min="4158" max="4158" width="16.875" style="74" customWidth="1"/>
    <col min="4159" max="4159" width="17.125" style="74" customWidth="1"/>
    <col min="4160" max="4160" width="15.875" style="74" customWidth="1"/>
    <col min="4161" max="4161" width="21.875" style="74" customWidth="1"/>
    <col min="4162" max="4163" width="17.875" style="74" customWidth="1"/>
    <col min="4164" max="4354" width="11.625" style="74"/>
    <col min="4355" max="4355" width="2.375" style="74" customWidth="1"/>
    <col min="4356" max="4356" width="11" style="74" customWidth="1"/>
    <col min="4357" max="4357" width="3" style="74" customWidth="1"/>
    <col min="4358" max="4370" width="7.125" style="74" customWidth="1"/>
    <col min="4371" max="4371" width="7.625" style="74" customWidth="1"/>
    <col min="4372" max="4397" width="7.125" style="74" customWidth="1"/>
    <col min="4398" max="4398" width="4.125" style="74" customWidth="1"/>
    <col min="4399" max="4399" width="0" style="74" hidden="1" customWidth="1"/>
    <col min="4400" max="4400" width="12.625" style="74" customWidth="1"/>
    <col min="4401" max="4401" width="17.5" style="74" customWidth="1"/>
    <col min="4402" max="4402" width="15.5" style="74" customWidth="1"/>
    <col min="4403" max="4403" width="18.625" style="74" customWidth="1"/>
    <col min="4404" max="4404" width="17" style="74" customWidth="1"/>
    <col min="4405" max="4405" width="15.625" style="74" customWidth="1"/>
    <col min="4406" max="4406" width="15.25" style="74" customWidth="1"/>
    <col min="4407" max="4407" width="15.5" style="74" customWidth="1"/>
    <col min="4408" max="4408" width="16.25" style="74" customWidth="1"/>
    <col min="4409" max="4409" width="14.625" style="74" customWidth="1"/>
    <col min="4410" max="4410" width="13.25" style="74" customWidth="1"/>
    <col min="4411" max="4411" width="15.25" style="74" customWidth="1"/>
    <col min="4412" max="4412" width="15.75" style="74" customWidth="1"/>
    <col min="4413" max="4413" width="15" style="74" customWidth="1"/>
    <col min="4414" max="4414" width="16.875" style="74" customWidth="1"/>
    <col min="4415" max="4415" width="17.125" style="74" customWidth="1"/>
    <col min="4416" max="4416" width="15.875" style="74" customWidth="1"/>
    <col min="4417" max="4417" width="21.875" style="74" customWidth="1"/>
    <col min="4418" max="4419" width="17.875" style="74" customWidth="1"/>
    <col min="4420" max="4610" width="11.625" style="74"/>
    <col min="4611" max="4611" width="2.375" style="74" customWidth="1"/>
    <col min="4612" max="4612" width="11" style="74" customWidth="1"/>
    <col min="4613" max="4613" width="3" style="74" customWidth="1"/>
    <col min="4614" max="4626" width="7.125" style="74" customWidth="1"/>
    <col min="4627" max="4627" width="7.625" style="74" customWidth="1"/>
    <col min="4628" max="4653" width="7.125" style="74" customWidth="1"/>
    <col min="4654" max="4654" width="4.125" style="74" customWidth="1"/>
    <col min="4655" max="4655" width="0" style="74" hidden="1" customWidth="1"/>
    <col min="4656" max="4656" width="12.625" style="74" customWidth="1"/>
    <col min="4657" max="4657" width="17.5" style="74" customWidth="1"/>
    <col min="4658" max="4658" width="15.5" style="74" customWidth="1"/>
    <col min="4659" max="4659" width="18.625" style="74" customWidth="1"/>
    <col min="4660" max="4660" width="17" style="74" customWidth="1"/>
    <col min="4661" max="4661" width="15.625" style="74" customWidth="1"/>
    <col min="4662" max="4662" width="15.25" style="74" customWidth="1"/>
    <col min="4663" max="4663" width="15.5" style="74" customWidth="1"/>
    <col min="4664" max="4664" width="16.25" style="74" customWidth="1"/>
    <col min="4665" max="4665" width="14.625" style="74" customWidth="1"/>
    <col min="4666" max="4666" width="13.25" style="74" customWidth="1"/>
    <col min="4667" max="4667" width="15.25" style="74" customWidth="1"/>
    <col min="4668" max="4668" width="15.75" style="74" customWidth="1"/>
    <col min="4669" max="4669" width="15" style="74" customWidth="1"/>
    <col min="4670" max="4670" width="16.875" style="74" customWidth="1"/>
    <col min="4671" max="4671" width="17.125" style="74" customWidth="1"/>
    <col min="4672" max="4672" width="15.875" style="74" customWidth="1"/>
    <col min="4673" max="4673" width="21.875" style="74" customWidth="1"/>
    <col min="4674" max="4675" width="17.875" style="74" customWidth="1"/>
    <col min="4676" max="4866" width="11.625" style="74"/>
    <col min="4867" max="4867" width="2.375" style="74" customWidth="1"/>
    <col min="4868" max="4868" width="11" style="74" customWidth="1"/>
    <col min="4869" max="4869" width="3" style="74" customWidth="1"/>
    <col min="4870" max="4882" width="7.125" style="74" customWidth="1"/>
    <col min="4883" max="4883" width="7.625" style="74" customWidth="1"/>
    <col min="4884" max="4909" width="7.125" style="74" customWidth="1"/>
    <col min="4910" max="4910" width="4.125" style="74" customWidth="1"/>
    <col min="4911" max="4911" width="0" style="74" hidden="1" customWidth="1"/>
    <col min="4912" max="4912" width="12.625" style="74" customWidth="1"/>
    <col min="4913" max="4913" width="17.5" style="74" customWidth="1"/>
    <col min="4914" max="4914" width="15.5" style="74" customWidth="1"/>
    <col min="4915" max="4915" width="18.625" style="74" customWidth="1"/>
    <col min="4916" max="4916" width="17" style="74" customWidth="1"/>
    <col min="4917" max="4917" width="15.625" style="74" customWidth="1"/>
    <col min="4918" max="4918" width="15.25" style="74" customWidth="1"/>
    <col min="4919" max="4919" width="15.5" style="74" customWidth="1"/>
    <col min="4920" max="4920" width="16.25" style="74" customWidth="1"/>
    <col min="4921" max="4921" width="14.625" style="74" customWidth="1"/>
    <col min="4922" max="4922" width="13.25" style="74" customWidth="1"/>
    <col min="4923" max="4923" width="15.25" style="74" customWidth="1"/>
    <col min="4924" max="4924" width="15.75" style="74" customWidth="1"/>
    <col min="4925" max="4925" width="15" style="74" customWidth="1"/>
    <col min="4926" max="4926" width="16.875" style="74" customWidth="1"/>
    <col min="4927" max="4927" width="17.125" style="74" customWidth="1"/>
    <col min="4928" max="4928" width="15.875" style="74" customWidth="1"/>
    <col min="4929" max="4929" width="21.875" style="74" customWidth="1"/>
    <col min="4930" max="4931" width="17.875" style="74" customWidth="1"/>
    <col min="4932" max="5122" width="11.625" style="74"/>
    <col min="5123" max="5123" width="2.375" style="74" customWidth="1"/>
    <col min="5124" max="5124" width="11" style="74" customWidth="1"/>
    <col min="5125" max="5125" width="3" style="74" customWidth="1"/>
    <col min="5126" max="5138" width="7.125" style="74" customWidth="1"/>
    <col min="5139" max="5139" width="7.625" style="74" customWidth="1"/>
    <col min="5140" max="5165" width="7.125" style="74" customWidth="1"/>
    <col min="5166" max="5166" width="4.125" style="74" customWidth="1"/>
    <col min="5167" max="5167" width="0" style="74" hidden="1" customWidth="1"/>
    <col min="5168" max="5168" width="12.625" style="74" customWidth="1"/>
    <col min="5169" max="5169" width="17.5" style="74" customWidth="1"/>
    <col min="5170" max="5170" width="15.5" style="74" customWidth="1"/>
    <col min="5171" max="5171" width="18.625" style="74" customWidth="1"/>
    <col min="5172" max="5172" width="17" style="74" customWidth="1"/>
    <col min="5173" max="5173" width="15.625" style="74" customWidth="1"/>
    <col min="5174" max="5174" width="15.25" style="74" customWidth="1"/>
    <col min="5175" max="5175" width="15.5" style="74" customWidth="1"/>
    <col min="5176" max="5176" width="16.25" style="74" customWidth="1"/>
    <col min="5177" max="5177" width="14.625" style="74" customWidth="1"/>
    <col min="5178" max="5178" width="13.25" style="74" customWidth="1"/>
    <col min="5179" max="5179" width="15.25" style="74" customWidth="1"/>
    <col min="5180" max="5180" width="15.75" style="74" customWidth="1"/>
    <col min="5181" max="5181" width="15" style="74" customWidth="1"/>
    <col min="5182" max="5182" width="16.875" style="74" customWidth="1"/>
    <col min="5183" max="5183" width="17.125" style="74" customWidth="1"/>
    <col min="5184" max="5184" width="15.875" style="74" customWidth="1"/>
    <col min="5185" max="5185" width="21.875" style="74" customWidth="1"/>
    <col min="5186" max="5187" width="17.875" style="74" customWidth="1"/>
    <col min="5188" max="5378" width="11.625" style="74"/>
    <col min="5379" max="5379" width="2.375" style="74" customWidth="1"/>
    <col min="5380" max="5380" width="11" style="74" customWidth="1"/>
    <col min="5381" max="5381" width="3" style="74" customWidth="1"/>
    <col min="5382" max="5394" width="7.125" style="74" customWidth="1"/>
    <col min="5395" max="5395" width="7.625" style="74" customWidth="1"/>
    <col min="5396" max="5421" width="7.125" style="74" customWidth="1"/>
    <col min="5422" max="5422" width="4.125" style="74" customWidth="1"/>
    <col min="5423" max="5423" width="0" style="74" hidden="1" customWidth="1"/>
    <col min="5424" max="5424" width="12.625" style="74" customWidth="1"/>
    <col min="5425" max="5425" width="17.5" style="74" customWidth="1"/>
    <col min="5426" max="5426" width="15.5" style="74" customWidth="1"/>
    <col min="5427" max="5427" width="18.625" style="74" customWidth="1"/>
    <col min="5428" max="5428" width="17" style="74" customWidth="1"/>
    <col min="5429" max="5429" width="15.625" style="74" customWidth="1"/>
    <col min="5430" max="5430" width="15.25" style="74" customWidth="1"/>
    <col min="5431" max="5431" width="15.5" style="74" customWidth="1"/>
    <col min="5432" max="5432" width="16.25" style="74" customWidth="1"/>
    <col min="5433" max="5433" width="14.625" style="74" customWidth="1"/>
    <col min="5434" max="5434" width="13.25" style="74" customWidth="1"/>
    <col min="5435" max="5435" width="15.25" style="74" customWidth="1"/>
    <col min="5436" max="5436" width="15.75" style="74" customWidth="1"/>
    <col min="5437" max="5437" width="15" style="74" customWidth="1"/>
    <col min="5438" max="5438" width="16.875" style="74" customWidth="1"/>
    <col min="5439" max="5439" width="17.125" style="74" customWidth="1"/>
    <col min="5440" max="5440" width="15.875" style="74" customWidth="1"/>
    <col min="5441" max="5441" width="21.875" style="74" customWidth="1"/>
    <col min="5442" max="5443" width="17.875" style="74" customWidth="1"/>
    <col min="5444" max="5634" width="11.625" style="74"/>
    <col min="5635" max="5635" width="2.375" style="74" customWidth="1"/>
    <col min="5636" max="5636" width="11" style="74" customWidth="1"/>
    <col min="5637" max="5637" width="3" style="74" customWidth="1"/>
    <col min="5638" max="5650" width="7.125" style="74" customWidth="1"/>
    <col min="5651" max="5651" width="7.625" style="74" customWidth="1"/>
    <col min="5652" max="5677" width="7.125" style="74" customWidth="1"/>
    <col min="5678" max="5678" width="4.125" style="74" customWidth="1"/>
    <col min="5679" max="5679" width="0" style="74" hidden="1" customWidth="1"/>
    <col min="5680" max="5680" width="12.625" style="74" customWidth="1"/>
    <col min="5681" max="5681" width="17.5" style="74" customWidth="1"/>
    <col min="5682" max="5682" width="15.5" style="74" customWidth="1"/>
    <col min="5683" max="5683" width="18.625" style="74" customWidth="1"/>
    <col min="5684" max="5684" width="17" style="74" customWidth="1"/>
    <col min="5685" max="5685" width="15.625" style="74" customWidth="1"/>
    <col min="5686" max="5686" width="15.25" style="74" customWidth="1"/>
    <col min="5687" max="5687" width="15.5" style="74" customWidth="1"/>
    <col min="5688" max="5688" width="16.25" style="74" customWidth="1"/>
    <col min="5689" max="5689" width="14.625" style="74" customWidth="1"/>
    <col min="5690" max="5690" width="13.25" style="74" customWidth="1"/>
    <col min="5691" max="5691" width="15.25" style="74" customWidth="1"/>
    <col min="5692" max="5692" width="15.75" style="74" customWidth="1"/>
    <col min="5693" max="5693" width="15" style="74" customWidth="1"/>
    <col min="5694" max="5694" width="16.875" style="74" customWidth="1"/>
    <col min="5695" max="5695" width="17.125" style="74" customWidth="1"/>
    <col min="5696" max="5696" width="15.875" style="74" customWidth="1"/>
    <col min="5697" max="5697" width="21.875" style="74" customWidth="1"/>
    <col min="5698" max="5699" width="17.875" style="74" customWidth="1"/>
    <col min="5700" max="5890" width="11.625" style="74"/>
    <col min="5891" max="5891" width="2.375" style="74" customWidth="1"/>
    <col min="5892" max="5892" width="11" style="74" customWidth="1"/>
    <col min="5893" max="5893" width="3" style="74" customWidth="1"/>
    <col min="5894" max="5906" width="7.125" style="74" customWidth="1"/>
    <col min="5907" max="5907" width="7.625" style="74" customWidth="1"/>
    <col min="5908" max="5933" width="7.125" style="74" customWidth="1"/>
    <col min="5934" max="5934" width="4.125" style="74" customWidth="1"/>
    <col min="5935" max="5935" width="0" style="74" hidden="1" customWidth="1"/>
    <col min="5936" max="5936" width="12.625" style="74" customWidth="1"/>
    <col min="5937" max="5937" width="17.5" style="74" customWidth="1"/>
    <col min="5938" max="5938" width="15.5" style="74" customWidth="1"/>
    <col min="5939" max="5939" width="18.625" style="74" customWidth="1"/>
    <col min="5940" max="5940" width="17" style="74" customWidth="1"/>
    <col min="5941" max="5941" width="15.625" style="74" customWidth="1"/>
    <col min="5942" max="5942" width="15.25" style="74" customWidth="1"/>
    <col min="5943" max="5943" width="15.5" style="74" customWidth="1"/>
    <col min="5944" max="5944" width="16.25" style="74" customWidth="1"/>
    <col min="5945" max="5945" width="14.625" style="74" customWidth="1"/>
    <col min="5946" max="5946" width="13.25" style="74" customWidth="1"/>
    <col min="5947" max="5947" width="15.25" style="74" customWidth="1"/>
    <col min="5948" max="5948" width="15.75" style="74" customWidth="1"/>
    <col min="5949" max="5949" width="15" style="74" customWidth="1"/>
    <col min="5950" max="5950" width="16.875" style="74" customWidth="1"/>
    <col min="5951" max="5951" width="17.125" style="74" customWidth="1"/>
    <col min="5952" max="5952" width="15.875" style="74" customWidth="1"/>
    <col min="5953" max="5953" width="21.875" style="74" customWidth="1"/>
    <col min="5954" max="5955" width="17.875" style="74" customWidth="1"/>
    <col min="5956" max="6146" width="11.625" style="74"/>
    <col min="6147" max="6147" width="2.375" style="74" customWidth="1"/>
    <col min="6148" max="6148" width="11" style="74" customWidth="1"/>
    <col min="6149" max="6149" width="3" style="74" customWidth="1"/>
    <col min="6150" max="6162" width="7.125" style="74" customWidth="1"/>
    <col min="6163" max="6163" width="7.625" style="74" customWidth="1"/>
    <col min="6164" max="6189" width="7.125" style="74" customWidth="1"/>
    <col min="6190" max="6190" width="4.125" style="74" customWidth="1"/>
    <col min="6191" max="6191" width="0" style="74" hidden="1" customWidth="1"/>
    <col min="6192" max="6192" width="12.625" style="74" customWidth="1"/>
    <col min="6193" max="6193" width="17.5" style="74" customWidth="1"/>
    <col min="6194" max="6194" width="15.5" style="74" customWidth="1"/>
    <col min="6195" max="6195" width="18.625" style="74" customWidth="1"/>
    <col min="6196" max="6196" width="17" style="74" customWidth="1"/>
    <col min="6197" max="6197" width="15.625" style="74" customWidth="1"/>
    <col min="6198" max="6198" width="15.25" style="74" customWidth="1"/>
    <col min="6199" max="6199" width="15.5" style="74" customWidth="1"/>
    <col min="6200" max="6200" width="16.25" style="74" customWidth="1"/>
    <col min="6201" max="6201" width="14.625" style="74" customWidth="1"/>
    <col min="6202" max="6202" width="13.25" style="74" customWidth="1"/>
    <col min="6203" max="6203" width="15.25" style="74" customWidth="1"/>
    <col min="6204" max="6204" width="15.75" style="74" customWidth="1"/>
    <col min="6205" max="6205" width="15" style="74" customWidth="1"/>
    <col min="6206" max="6206" width="16.875" style="74" customWidth="1"/>
    <col min="6207" max="6207" width="17.125" style="74" customWidth="1"/>
    <col min="6208" max="6208" width="15.875" style="74" customWidth="1"/>
    <col min="6209" max="6209" width="21.875" style="74" customWidth="1"/>
    <col min="6210" max="6211" width="17.875" style="74" customWidth="1"/>
    <col min="6212" max="6402" width="11.625" style="74"/>
    <col min="6403" max="6403" width="2.375" style="74" customWidth="1"/>
    <col min="6404" max="6404" width="11" style="74" customWidth="1"/>
    <col min="6405" max="6405" width="3" style="74" customWidth="1"/>
    <col min="6406" max="6418" width="7.125" style="74" customWidth="1"/>
    <col min="6419" max="6419" width="7.625" style="74" customWidth="1"/>
    <col min="6420" max="6445" width="7.125" style="74" customWidth="1"/>
    <col min="6446" max="6446" width="4.125" style="74" customWidth="1"/>
    <col min="6447" max="6447" width="0" style="74" hidden="1" customWidth="1"/>
    <col min="6448" max="6448" width="12.625" style="74" customWidth="1"/>
    <col min="6449" max="6449" width="17.5" style="74" customWidth="1"/>
    <col min="6450" max="6450" width="15.5" style="74" customWidth="1"/>
    <col min="6451" max="6451" width="18.625" style="74" customWidth="1"/>
    <col min="6452" max="6452" width="17" style="74" customWidth="1"/>
    <col min="6453" max="6453" width="15.625" style="74" customWidth="1"/>
    <col min="6454" max="6454" width="15.25" style="74" customWidth="1"/>
    <col min="6455" max="6455" width="15.5" style="74" customWidth="1"/>
    <col min="6456" max="6456" width="16.25" style="74" customWidth="1"/>
    <col min="6457" max="6457" width="14.625" style="74" customWidth="1"/>
    <col min="6458" max="6458" width="13.25" style="74" customWidth="1"/>
    <col min="6459" max="6459" width="15.25" style="74" customWidth="1"/>
    <col min="6460" max="6460" width="15.75" style="74" customWidth="1"/>
    <col min="6461" max="6461" width="15" style="74" customWidth="1"/>
    <col min="6462" max="6462" width="16.875" style="74" customWidth="1"/>
    <col min="6463" max="6463" width="17.125" style="74" customWidth="1"/>
    <col min="6464" max="6464" width="15.875" style="74" customWidth="1"/>
    <col min="6465" max="6465" width="21.875" style="74" customWidth="1"/>
    <col min="6466" max="6467" width="17.875" style="74" customWidth="1"/>
    <col min="6468" max="6658" width="11.625" style="74"/>
    <col min="6659" max="6659" width="2.375" style="74" customWidth="1"/>
    <col min="6660" max="6660" width="11" style="74" customWidth="1"/>
    <col min="6661" max="6661" width="3" style="74" customWidth="1"/>
    <col min="6662" max="6674" width="7.125" style="74" customWidth="1"/>
    <col min="6675" max="6675" width="7.625" style="74" customWidth="1"/>
    <col min="6676" max="6701" width="7.125" style="74" customWidth="1"/>
    <col min="6702" max="6702" width="4.125" style="74" customWidth="1"/>
    <col min="6703" max="6703" width="0" style="74" hidden="1" customWidth="1"/>
    <col min="6704" max="6704" width="12.625" style="74" customWidth="1"/>
    <col min="6705" max="6705" width="17.5" style="74" customWidth="1"/>
    <col min="6706" max="6706" width="15.5" style="74" customWidth="1"/>
    <col min="6707" max="6707" width="18.625" style="74" customWidth="1"/>
    <col min="6708" max="6708" width="17" style="74" customWidth="1"/>
    <col min="6709" max="6709" width="15.625" style="74" customWidth="1"/>
    <col min="6710" max="6710" width="15.25" style="74" customWidth="1"/>
    <col min="6711" max="6711" width="15.5" style="74" customWidth="1"/>
    <col min="6712" max="6712" width="16.25" style="74" customWidth="1"/>
    <col min="6713" max="6713" width="14.625" style="74" customWidth="1"/>
    <col min="6714" max="6714" width="13.25" style="74" customWidth="1"/>
    <col min="6715" max="6715" width="15.25" style="74" customWidth="1"/>
    <col min="6716" max="6716" width="15.75" style="74" customWidth="1"/>
    <col min="6717" max="6717" width="15" style="74" customWidth="1"/>
    <col min="6718" max="6718" width="16.875" style="74" customWidth="1"/>
    <col min="6719" max="6719" width="17.125" style="74" customWidth="1"/>
    <col min="6720" max="6720" width="15.875" style="74" customWidth="1"/>
    <col min="6721" max="6721" width="21.875" style="74" customWidth="1"/>
    <col min="6722" max="6723" width="17.875" style="74" customWidth="1"/>
    <col min="6724" max="6914" width="11.625" style="74"/>
    <col min="6915" max="6915" width="2.375" style="74" customWidth="1"/>
    <col min="6916" max="6916" width="11" style="74" customWidth="1"/>
    <col min="6917" max="6917" width="3" style="74" customWidth="1"/>
    <col min="6918" max="6930" width="7.125" style="74" customWidth="1"/>
    <col min="6931" max="6931" width="7.625" style="74" customWidth="1"/>
    <col min="6932" max="6957" width="7.125" style="74" customWidth="1"/>
    <col min="6958" max="6958" width="4.125" style="74" customWidth="1"/>
    <col min="6959" max="6959" width="0" style="74" hidden="1" customWidth="1"/>
    <col min="6960" max="6960" width="12.625" style="74" customWidth="1"/>
    <col min="6961" max="6961" width="17.5" style="74" customWidth="1"/>
    <col min="6962" max="6962" width="15.5" style="74" customWidth="1"/>
    <col min="6963" max="6963" width="18.625" style="74" customWidth="1"/>
    <col min="6964" max="6964" width="17" style="74" customWidth="1"/>
    <col min="6965" max="6965" width="15.625" style="74" customWidth="1"/>
    <col min="6966" max="6966" width="15.25" style="74" customWidth="1"/>
    <col min="6967" max="6967" width="15.5" style="74" customWidth="1"/>
    <col min="6968" max="6968" width="16.25" style="74" customWidth="1"/>
    <col min="6969" max="6969" width="14.625" style="74" customWidth="1"/>
    <col min="6970" max="6970" width="13.25" style="74" customWidth="1"/>
    <col min="6971" max="6971" width="15.25" style="74" customWidth="1"/>
    <col min="6972" max="6972" width="15.75" style="74" customWidth="1"/>
    <col min="6973" max="6973" width="15" style="74" customWidth="1"/>
    <col min="6974" max="6974" width="16.875" style="74" customWidth="1"/>
    <col min="6975" max="6975" width="17.125" style="74" customWidth="1"/>
    <col min="6976" max="6976" width="15.875" style="74" customWidth="1"/>
    <col min="6977" max="6977" width="21.875" style="74" customWidth="1"/>
    <col min="6978" max="6979" width="17.875" style="74" customWidth="1"/>
    <col min="6980" max="7170" width="11.625" style="74"/>
    <col min="7171" max="7171" width="2.375" style="74" customWidth="1"/>
    <col min="7172" max="7172" width="11" style="74" customWidth="1"/>
    <col min="7173" max="7173" width="3" style="74" customWidth="1"/>
    <col min="7174" max="7186" width="7.125" style="74" customWidth="1"/>
    <col min="7187" max="7187" width="7.625" style="74" customWidth="1"/>
    <col min="7188" max="7213" width="7.125" style="74" customWidth="1"/>
    <col min="7214" max="7214" width="4.125" style="74" customWidth="1"/>
    <col min="7215" max="7215" width="0" style="74" hidden="1" customWidth="1"/>
    <col min="7216" max="7216" width="12.625" style="74" customWidth="1"/>
    <col min="7217" max="7217" width="17.5" style="74" customWidth="1"/>
    <col min="7218" max="7218" width="15.5" style="74" customWidth="1"/>
    <col min="7219" max="7219" width="18.625" style="74" customWidth="1"/>
    <col min="7220" max="7220" width="17" style="74" customWidth="1"/>
    <col min="7221" max="7221" width="15.625" style="74" customWidth="1"/>
    <col min="7222" max="7222" width="15.25" style="74" customWidth="1"/>
    <col min="7223" max="7223" width="15.5" style="74" customWidth="1"/>
    <col min="7224" max="7224" width="16.25" style="74" customWidth="1"/>
    <col min="7225" max="7225" width="14.625" style="74" customWidth="1"/>
    <col min="7226" max="7226" width="13.25" style="74" customWidth="1"/>
    <col min="7227" max="7227" width="15.25" style="74" customWidth="1"/>
    <col min="7228" max="7228" width="15.75" style="74" customWidth="1"/>
    <col min="7229" max="7229" width="15" style="74" customWidth="1"/>
    <col min="7230" max="7230" width="16.875" style="74" customWidth="1"/>
    <col min="7231" max="7231" width="17.125" style="74" customWidth="1"/>
    <col min="7232" max="7232" width="15.875" style="74" customWidth="1"/>
    <col min="7233" max="7233" width="21.875" style="74" customWidth="1"/>
    <col min="7234" max="7235" width="17.875" style="74" customWidth="1"/>
    <col min="7236" max="7426" width="11.625" style="74"/>
    <col min="7427" max="7427" width="2.375" style="74" customWidth="1"/>
    <col min="7428" max="7428" width="11" style="74" customWidth="1"/>
    <col min="7429" max="7429" width="3" style="74" customWidth="1"/>
    <col min="7430" max="7442" width="7.125" style="74" customWidth="1"/>
    <col min="7443" max="7443" width="7.625" style="74" customWidth="1"/>
    <col min="7444" max="7469" width="7.125" style="74" customWidth="1"/>
    <col min="7470" max="7470" width="4.125" style="74" customWidth="1"/>
    <col min="7471" max="7471" width="0" style="74" hidden="1" customWidth="1"/>
    <col min="7472" max="7472" width="12.625" style="74" customWidth="1"/>
    <col min="7473" max="7473" width="17.5" style="74" customWidth="1"/>
    <col min="7474" max="7474" width="15.5" style="74" customWidth="1"/>
    <col min="7475" max="7475" width="18.625" style="74" customWidth="1"/>
    <col min="7476" max="7476" width="17" style="74" customWidth="1"/>
    <col min="7477" max="7477" width="15.625" style="74" customWidth="1"/>
    <col min="7478" max="7478" width="15.25" style="74" customWidth="1"/>
    <col min="7479" max="7479" width="15.5" style="74" customWidth="1"/>
    <col min="7480" max="7480" width="16.25" style="74" customWidth="1"/>
    <col min="7481" max="7481" width="14.625" style="74" customWidth="1"/>
    <col min="7482" max="7482" width="13.25" style="74" customWidth="1"/>
    <col min="7483" max="7483" width="15.25" style="74" customWidth="1"/>
    <col min="7484" max="7484" width="15.75" style="74" customWidth="1"/>
    <col min="7485" max="7485" width="15" style="74" customWidth="1"/>
    <col min="7486" max="7486" width="16.875" style="74" customWidth="1"/>
    <col min="7487" max="7487" width="17.125" style="74" customWidth="1"/>
    <col min="7488" max="7488" width="15.875" style="74" customWidth="1"/>
    <col min="7489" max="7489" width="21.875" style="74" customWidth="1"/>
    <col min="7490" max="7491" width="17.875" style="74" customWidth="1"/>
    <col min="7492" max="7682" width="11.625" style="74"/>
    <col min="7683" max="7683" width="2.375" style="74" customWidth="1"/>
    <col min="7684" max="7684" width="11" style="74" customWidth="1"/>
    <col min="7685" max="7685" width="3" style="74" customWidth="1"/>
    <col min="7686" max="7698" width="7.125" style="74" customWidth="1"/>
    <col min="7699" max="7699" width="7.625" style="74" customWidth="1"/>
    <col min="7700" max="7725" width="7.125" style="74" customWidth="1"/>
    <col min="7726" max="7726" width="4.125" style="74" customWidth="1"/>
    <col min="7727" max="7727" width="0" style="74" hidden="1" customWidth="1"/>
    <col min="7728" max="7728" width="12.625" style="74" customWidth="1"/>
    <col min="7729" max="7729" width="17.5" style="74" customWidth="1"/>
    <col min="7730" max="7730" width="15.5" style="74" customWidth="1"/>
    <col min="7731" max="7731" width="18.625" style="74" customWidth="1"/>
    <col min="7732" max="7732" width="17" style="74" customWidth="1"/>
    <col min="7733" max="7733" width="15.625" style="74" customWidth="1"/>
    <col min="7734" max="7734" width="15.25" style="74" customWidth="1"/>
    <col min="7735" max="7735" width="15.5" style="74" customWidth="1"/>
    <col min="7736" max="7736" width="16.25" style="74" customWidth="1"/>
    <col min="7737" max="7737" width="14.625" style="74" customWidth="1"/>
    <col min="7738" max="7738" width="13.25" style="74" customWidth="1"/>
    <col min="7739" max="7739" width="15.25" style="74" customWidth="1"/>
    <col min="7740" max="7740" width="15.75" style="74" customWidth="1"/>
    <col min="7741" max="7741" width="15" style="74" customWidth="1"/>
    <col min="7742" max="7742" width="16.875" style="74" customWidth="1"/>
    <col min="7743" max="7743" width="17.125" style="74" customWidth="1"/>
    <col min="7744" max="7744" width="15.875" style="74" customWidth="1"/>
    <col min="7745" max="7745" width="21.875" style="74" customWidth="1"/>
    <col min="7746" max="7747" width="17.875" style="74" customWidth="1"/>
    <col min="7748" max="7938" width="11.625" style="74"/>
    <col min="7939" max="7939" width="2.375" style="74" customWidth="1"/>
    <col min="7940" max="7940" width="11" style="74" customWidth="1"/>
    <col min="7941" max="7941" width="3" style="74" customWidth="1"/>
    <col min="7942" max="7954" width="7.125" style="74" customWidth="1"/>
    <col min="7955" max="7955" width="7.625" style="74" customWidth="1"/>
    <col min="7956" max="7981" width="7.125" style="74" customWidth="1"/>
    <col min="7982" max="7982" width="4.125" style="74" customWidth="1"/>
    <col min="7983" max="7983" width="0" style="74" hidden="1" customWidth="1"/>
    <col min="7984" max="7984" width="12.625" style="74" customWidth="1"/>
    <col min="7985" max="7985" width="17.5" style="74" customWidth="1"/>
    <col min="7986" max="7986" width="15.5" style="74" customWidth="1"/>
    <col min="7987" max="7987" width="18.625" style="74" customWidth="1"/>
    <col min="7988" max="7988" width="17" style="74" customWidth="1"/>
    <col min="7989" max="7989" width="15.625" style="74" customWidth="1"/>
    <col min="7990" max="7990" width="15.25" style="74" customWidth="1"/>
    <col min="7991" max="7991" width="15.5" style="74" customWidth="1"/>
    <col min="7992" max="7992" width="16.25" style="74" customWidth="1"/>
    <col min="7993" max="7993" width="14.625" style="74" customWidth="1"/>
    <col min="7994" max="7994" width="13.25" style="74" customWidth="1"/>
    <col min="7995" max="7995" width="15.25" style="74" customWidth="1"/>
    <col min="7996" max="7996" width="15.75" style="74" customWidth="1"/>
    <col min="7997" max="7997" width="15" style="74" customWidth="1"/>
    <col min="7998" max="7998" width="16.875" style="74" customWidth="1"/>
    <col min="7999" max="7999" width="17.125" style="74" customWidth="1"/>
    <col min="8000" max="8000" width="15.875" style="74" customWidth="1"/>
    <col min="8001" max="8001" width="21.875" style="74" customWidth="1"/>
    <col min="8002" max="8003" width="17.875" style="74" customWidth="1"/>
    <col min="8004" max="8194" width="11.625" style="74"/>
    <col min="8195" max="8195" width="2.375" style="74" customWidth="1"/>
    <col min="8196" max="8196" width="11" style="74" customWidth="1"/>
    <col min="8197" max="8197" width="3" style="74" customWidth="1"/>
    <col min="8198" max="8210" width="7.125" style="74" customWidth="1"/>
    <col min="8211" max="8211" width="7.625" style="74" customWidth="1"/>
    <col min="8212" max="8237" width="7.125" style="74" customWidth="1"/>
    <col min="8238" max="8238" width="4.125" style="74" customWidth="1"/>
    <col min="8239" max="8239" width="0" style="74" hidden="1" customWidth="1"/>
    <col min="8240" max="8240" width="12.625" style="74" customWidth="1"/>
    <col min="8241" max="8241" width="17.5" style="74" customWidth="1"/>
    <col min="8242" max="8242" width="15.5" style="74" customWidth="1"/>
    <col min="8243" max="8243" width="18.625" style="74" customWidth="1"/>
    <col min="8244" max="8244" width="17" style="74" customWidth="1"/>
    <col min="8245" max="8245" width="15.625" style="74" customWidth="1"/>
    <col min="8246" max="8246" width="15.25" style="74" customWidth="1"/>
    <col min="8247" max="8247" width="15.5" style="74" customWidth="1"/>
    <col min="8248" max="8248" width="16.25" style="74" customWidth="1"/>
    <col min="8249" max="8249" width="14.625" style="74" customWidth="1"/>
    <col min="8250" max="8250" width="13.25" style="74" customWidth="1"/>
    <col min="8251" max="8251" width="15.25" style="74" customWidth="1"/>
    <col min="8252" max="8252" width="15.75" style="74" customWidth="1"/>
    <col min="8253" max="8253" width="15" style="74" customWidth="1"/>
    <col min="8254" max="8254" width="16.875" style="74" customWidth="1"/>
    <col min="8255" max="8255" width="17.125" style="74" customWidth="1"/>
    <col min="8256" max="8256" width="15.875" style="74" customWidth="1"/>
    <col min="8257" max="8257" width="21.875" style="74" customWidth="1"/>
    <col min="8258" max="8259" width="17.875" style="74" customWidth="1"/>
    <col min="8260" max="8450" width="11.625" style="74"/>
    <col min="8451" max="8451" width="2.375" style="74" customWidth="1"/>
    <col min="8452" max="8452" width="11" style="74" customWidth="1"/>
    <col min="8453" max="8453" width="3" style="74" customWidth="1"/>
    <col min="8454" max="8466" width="7.125" style="74" customWidth="1"/>
    <col min="8467" max="8467" width="7.625" style="74" customWidth="1"/>
    <col min="8468" max="8493" width="7.125" style="74" customWidth="1"/>
    <col min="8494" max="8494" width="4.125" style="74" customWidth="1"/>
    <col min="8495" max="8495" width="0" style="74" hidden="1" customWidth="1"/>
    <col min="8496" max="8496" width="12.625" style="74" customWidth="1"/>
    <col min="8497" max="8497" width="17.5" style="74" customWidth="1"/>
    <col min="8498" max="8498" width="15.5" style="74" customWidth="1"/>
    <col min="8499" max="8499" width="18.625" style="74" customWidth="1"/>
    <col min="8500" max="8500" width="17" style="74" customWidth="1"/>
    <col min="8501" max="8501" width="15.625" style="74" customWidth="1"/>
    <col min="8502" max="8502" width="15.25" style="74" customWidth="1"/>
    <col min="8503" max="8503" width="15.5" style="74" customWidth="1"/>
    <col min="8504" max="8504" width="16.25" style="74" customWidth="1"/>
    <col min="8505" max="8505" width="14.625" style="74" customWidth="1"/>
    <col min="8506" max="8506" width="13.25" style="74" customWidth="1"/>
    <col min="8507" max="8507" width="15.25" style="74" customWidth="1"/>
    <col min="8508" max="8508" width="15.75" style="74" customWidth="1"/>
    <col min="8509" max="8509" width="15" style="74" customWidth="1"/>
    <col min="8510" max="8510" width="16.875" style="74" customWidth="1"/>
    <col min="8511" max="8511" width="17.125" style="74" customWidth="1"/>
    <col min="8512" max="8512" width="15.875" style="74" customWidth="1"/>
    <col min="8513" max="8513" width="21.875" style="74" customWidth="1"/>
    <col min="8514" max="8515" width="17.875" style="74" customWidth="1"/>
    <col min="8516" max="8706" width="11.625" style="74"/>
    <col min="8707" max="8707" width="2.375" style="74" customWidth="1"/>
    <col min="8708" max="8708" width="11" style="74" customWidth="1"/>
    <col min="8709" max="8709" width="3" style="74" customWidth="1"/>
    <col min="8710" max="8722" width="7.125" style="74" customWidth="1"/>
    <col min="8723" max="8723" width="7.625" style="74" customWidth="1"/>
    <col min="8724" max="8749" width="7.125" style="74" customWidth="1"/>
    <col min="8750" max="8750" width="4.125" style="74" customWidth="1"/>
    <col min="8751" max="8751" width="0" style="74" hidden="1" customWidth="1"/>
    <col min="8752" max="8752" width="12.625" style="74" customWidth="1"/>
    <col min="8753" max="8753" width="17.5" style="74" customWidth="1"/>
    <col min="8754" max="8754" width="15.5" style="74" customWidth="1"/>
    <col min="8755" max="8755" width="18.625" style="74" customWidth="1"/>
    <col min="8756" max="8756" width="17" style="74" customWidth="1"/>
    <col min="8757" max="8757" width="15.625" style="74" customWidth="1"/>
    <col min="8758" max="8758" width="15.25" style="74" customWidth="1"/>
    <col min="8759" max="8759" width="15.5" style="74" customWidth="1"/>
    <col min="8760" max="8760" width="16.25" style="74" customWidth="1"/>
    <col min="8761" max="8761" width="14.625" style="74" customWidth="1"/>
    <col min="8762" max="8762" width="13.25" style="74" customWidth="1"/>
    <col min="8763" max="8763" width="15.25" style="74" customWidth="1"/>
    <col min="8764" max="8764" width="15.75" style="74" customWidth="1"/>
    <col min="8765" max="8765" width="15" style="74" customWidth="1"/>
    <col min="8766" max="8766" width="16.875" style="74" customWidth="1"/>
    <col min="8767" max="8767" width="17.125" style="74" customWidth="1"/>
    <col min="8768" max="8768" width="15.875" style="74" customWidth="1"/>
    <col min="8769" max="8769" width="21.875" style="74" customWidth="1"/>
    <col min="8770" max="8771" width="17.875" style="74" customWidth="1"/>
    <col min="8772" max="8962" width="11.625" style="74"/>
    <col min="8963" max="8963" width="2.375" style="74" customWidth="1"/>
    <col min="8964" max="8964" width="11" style="74" customWidth="1"/>
    <col min="8965" max="8965" width="3" style="74" customWidth="1"/>
    <col min="8966" max="8978" width="7.125" style="74" customWidth="1"/>
    <col min="8979" max="8979" width="7.625" style="74" customWidth="1"/>
    <col min="8980" max="9005" width="7.125" style="74" customWidth="1"/>
    <col min="9006" max="9006" width="4.125" style="74" customWidth="1"/>
    <col min="9007" max="9007" width="0" style="74" hidden="1" customWidth="1"/>
    <col min="9008" max="9008" width="12.625" style="74" customWidth="1"/>
    <col min="9009" max="9009" width="17.5" style="74" customWidth="1"/>
    <col min="9010" max="9010" width="15.5" style="74" customWidth="1"/>
    <col min="9011" max="9011" width="18.625" style="74" customWidth="1"/>
    <col min="9012" max="9012" width="17" style="74" customWidth="1"/>
    <col min="9013" max="9013" width="15.625" style="74" customWidth="1"/>
    <col min="9014" max="9014" width="15.25" style="74" customWidth="1"/>
    <col min="9015" max="9015" width="15.5" style="74" customWidth="1"/>
    <col min="9016" max="9016" width="16.25" style="74" customWidth="1"/>
    <col min="9017" max="9017" width="14.625" style="74" customWidth="1"/>
    <col min="9018" max="9018" width="13.25" style="74" customWidth="1"/>
    <col min="9019" max="9019" width="15.25" style="74" customWidth="1"/>
    <col min="9020" max="9020" width="15.75" style="74" customWidth="1"/>
    <col min="9021" max="9021" width="15" style="74" customWidth="1"/>
    <col min="9022" max="9022" width="16.875" style="74" customWidth="1"/>
    <col min="9023" max="9023" width="17.125" style="74" customWidth="1"/>
    <col min="9024" max="9024" width="15.875" style="74" customWidth="1"/>
    <col min="9025" max="9025" width="21.875" style="74" customWidth="1"/>
    <col min="9026" max="9027" width="17.875" style="74" customWidth="1"/>
    <col min="9028" max="9218" width="11.625" style="74"/>
    <col min="9219" max="9219" width="2.375" style="74" customWidth="1"/>
    <col min="9220" max="9220" width="11" style="74" customWidth="1"/>
    <col min="9221" max="9221" width="3" style="74" customWidth="1"/>
    <col min="9222" max="9234" width="7.125" style="74" customWidth="1"/>
    <col min="9235" max="9235" width="7.625" style="74" customWidth="1"/>
    <col min="9236" max="9261" width="7.125" style="74" customWidth="1"/>
    <col min="9262" max="9262" width="4.125" style="74" customWidth="1"/>
    <col min="9263" max="9263" width="0" style="74" hidden="1" customWidth="1"/>
    <col min="9264" max="9264" width="12.625" style="74" customWidth="1"/>
    <col min="9265" max="9265" width="17.5" style="74" customWidth="1"/>
    <col min="9266" max="9266" width="15.5" style="74" customWidth="1"/>
    <col min="9267" max="9267" width="18.625" style="74" customWidth="1"/>
    <col min="9268" max="9268" width="17" style="74" customWidth="1"/>
    <col min="9269" max="9269" width="15.625" style="74" customWidth="1"/>
    <col min="9270" max="9270" width="15.25" style="74" customWidth="1"/>
    <col min="9271" max="9271" width="15.5" style="74" customWidth="1"/>
    <col min="9272" max="9272" width="16.25" style="74" customWidth="1"/>
    <col min="9273" max="9273" width="14.625" style="74" customWidth="1"/>
    <col min="9274" max="9274" width="13.25" style="74" customWidth="1"/>
    <col min="9275" max="9275" width="15.25" style="74" customWidth="1"/>
    <col min="9276" max="9276" width="15.75" style="74" customWidth="1"/>
    <col min="9277" max="9277" width="15" style="74" customWidth="1"/>
    <col min="9278" max="9278" width="16.875" style="74" customWidth="1"/>
    <col min="9279" max="9279" width="17.125" style="74" customWidth="1"/>
    <col min="9280" max="9280" width="15.875" style="74" customWidth="1"/>
    <col min="9281" max="9281" width="21.875" style="74" customWidth="1"/>
    <col min="9282" max="9283" width="17.875" style="74" customWidth="1"/>
    <col min="9284" max="9474" width="11.625" style="74"/>
    <col min="9475" max="9475" width="2.375" style="74" customWidth="1"/>
    <col min="9476" max="9476" width="11" style="74" customWidth="1"/>
    <col min="9477" max="9477" width="3" style="74" customWidth="1"/>
    <col min="9478" max="9490" width="7.125" style="74" customWidth="1"/>
    <col min="9491" max="9491" width="7.625" style="74" customWidth="1"/>
    <col min="9492" max="9517" width="7.125" style="74" customWidth="1"/>
    <col min="9518" max="9518" width="4.125" style="74" customWidth="1"/>
    <col min="9519" max="9519" width="0" style="74" hidden="1" customWidth="1"/>
    <col min="9520" max="9520" width="12.625" style="74" customWidth="1"/>
    <col min="9521" max="9521" width="17.5" style="74" customWidth="1"/>
    <col min="9522" max="9522" width="15.5" style="74" customWidth="1"/>
    <col min="9523" max="9523" width="18.625" style="74" customWidth="1"/>
    <col min="9524" max="9524" width="17" style="74" customWidth="1"/>
    <col min="9525" max="9525" width="15.625" style="74" customWidth="1"/>
    <col min="9526" max="9526" width="15.25" style="74" customWidth="1"/>
    <col min="9527" max="9527" width="15.5" style="74" customWidth="1"/>
    <col min="9528" max="9528" width="16.25" style="74" customWidth="1"/>
    <col min="9529" max="9529" width="14.625" style="74" customWidth="1"/>
    <col min="9530" max="9530" width="13.25" style="74" customWidth="1"/>
    <col min="9531" max="9531" width="15.25" style="74" customWidth="1"/>
    <col min="9532" max="9532" width="15.75" style="74" customWidth="1"/>
    <col min="9533" max="9533" width="15" style="74" customWidth="1"/>
    <col min="9534" max="9534" width="16.875" style="74" customWidth="1"/>
    <col min="9535" max="9535" width="17.125" style="74" customWidth="1"/>
    <col min="9536" max="9536" width="15.875" style="74" customWidth="1"/>
    <col min="9537" max="9537" width="21.875" style="74" customWidth="1"/>
    <col min="9538" max="9539" width="17.875" style="74" customWidth="1"/>
    <col min="9540" max="9730" width="11.625" style="74"/>
    <col min="9731" max="9731" width="2.375" style="74" customWidth="1"/>
    <col min="9732" max="9732" width="11" style="74" customWidth="1"/>
    <col min="9733" max="9733" width="3" style="74" customWidth="1"/>
    <col min="9734" max="9746" width="7.125" style="74" customWidth="1"/>
    <col min="9747" max="9747" width="7.625" style="74" customWidth="1"/>
    <col min="9748" max="9773" width="7.125" style="74" customWidth="1"/>
    <col min="9774" max="9774" width="4.125" style="74" customWidth="1"/>
    <col min="9775" max="9775" width="0" style="74" hidden="1" customWidth="1"/>
    <col min="9776" max="9776" width="12.625" style="74" customWidth="1"/>
    <col min="9777" max="9777" width="17.5" style="74" customWidth="1"/>
    <col min="9778" max="9778" width="15.5" style="74" customWidth="1"/>
    <col min="9779" max="9779" width="18.625" style="74" customWidth="1"/>
    <col min="9780" max="9780" width="17" style="74" customWidth="1"/>
    <col min="9781" max="9781" width="15.625" style="74" customWidth="1"/>
    <col min="9782" max="9782" width="15.25" style="74" customWidth="1"/>
    <col min="9783" max="9783" width="15.5" style="74" customWidth="1"/>
    <col min="9784" max="9784" width="16.25" style="74" customWidth="1"/>
    <col min="9785" max="9785" width="14.625" style="74" customWidth="1"/>
    <col min="9786" max="9786" width="13.25" style="74" customWidth="1"/>
    <col min="9787" max="9787" width="15.25" style="74" customWidth="1"/>
    <col min="9788" max="9788" width="15.75" style="74" customWidth="1"/>
    <col min="9789" max="9789" width="15" style="74" customWidth="1"/>
    <col min="9790" max="9790" width="16.875" style="74" customWidth="1"/>
    <col min="9791" max="9791" width="17.125" style="74" customWidth="1"/>
    <col min="9792" max="9792" width="15.875" style="74" customWidth="1"/>
    <col min="9793" max="9793" width="21.875" style="74" customWidth="1"/>
    <col min="9794" max="9795" width="17.875" style="74" customWidth="1"/>
    <col min="9796" max="9986" width="11.625" style="74"/>
    <col min="9987" max="9987" width="2.375" style="74" customWidth="1"/>
    <col min="9988" max="9988" width="11" style="74" customWidth="1"/>
    <col min="9989" max="9989" width="3" style="74" customWidth="1"/>
    <col min="9990" max="10002" width="7.125" style="74" customWidth="1"/>
    <col min="10003" max="10003" width="7.625" style="74" customWidth="1"/>
    <col min="10004" max="10029" width="7.125" style="74" customWidth="1"/>
    <col min="10030" max="10030" width="4.125" style="74" customWidth="1"/>
    <col min="10031" max="10031" width="0" style="74" hidden="1" customWidth="1"/>
    <col min="10032" max="10032" width="12.625" style="74" customWidth="1"/>
    <col min="10033" max="10033" width="17.5" style="74" customWidth="1"/>
    <col min="10034" max="10034" width="15.5" style="74" customWidth="1"/>
    <col min="10035" max="10035" width="18.625" style="74" customWidth="1"/>
    <col min="10036" max="10036" width="17" style="74" customWidth="1"/>
    <col min="10037" max="10037" width="15.625" style="74" customWidth="1"/>
    <col min="10038" max="10038" width="15.25" style="74" customWidth="1"/>
    <col min="10039" max="10039" width="15.5" style="74" customWidth="1"/>
    <col min="10040" max="10040" width="16.25" style="74" customWidth="1"/>
    <col min="10041" max="10041" width="14.625" style="74" customWidth="1"/>
    <col min="10042" max="10042" width="13.25" style="74" customWidth="1"/>
    <col min="10043" max="10043" width="15.25" style="74" customWidth="1"/>
    <col min="10044" max="10044" width="15.75" style="74" customWidth="1"/>
    <col min="10045" max="10045" width="15" style="74" customWidth="1"/>
    <col min="10046" max="10046" width="16.875" style="74" customWidth="1"/>
    <col min="10047" max="10047" width="17.125" style="74" customWidth="1"/>
    <col min="10048" max="10048" width="15.875" style="74" customWidth="1"/>
    <col min="10049" max="10049" width="21.875" style="74" customWidth="1"/>
    <col min="10050" max="10051" width="17.875" style="74" customWidth="1"/>
    <col min="10052" max="10242" width="11.625" style="74"/>
    <col min="10243" max="10243" width="2.375" style="74" customWidth="1"/>
    <col min="10244" max="10244" width="11" style="74" customWidth="1"/>
    <col min="10245" max="10245" width="3" style="74" customWidth="1"/>
    <col min="10246" max="10258" width="7.125" style="74" customWidth="1"/>
    <col min="10259" max="10259" width="7.625" style="74" customWidth="1"/>
    <col min="10260" max="10285" width="7.125" style="74" customWidth="1"/>
    <col min="10286" max="10286" width="4.125" style="74" customWidth="1"/>
    <col min="10287" max="10287" width="0" style="74" hidden="1" customWidth="1"/>
    <col min="10288" max="10288" width="12.625" style="74" customWidth="1"/>
    <col min="10289" max="10289" width="17.5" style="74" customWidth="1"/>
    <col min="10290" max="10290" width="15.5" style="74" customWidth="1"/>
    <col min="10291" max="10291" width="18.625" style="74" customWidth="1"/>
    <col min="10292" max="10292" width="17" style="74" customWidth="1"/>
    <col min="10293" max="10293" width="15.625" style="74" customWidth="1"/>
    <col min="10294" max="10294" width="15.25" style="74" customWidth="1"/>
    <col min="10295" max="10295" width="15.5" style="74" customWidth="1"/>
    <col min="10296" max="10296" width="16.25" style="74" customWidth="1"/>
    <col min="10297" max="10297" width="14.625" style="74" customWidth="1"/>
    <col min="10298" max="10298" width="13.25" style="74" customWidth="1"/>
    <col min="10299" max="10299" width="15.25" style="74" customWidth="1"/>
    <col min="10300" max="10300" width="15.75" style="74" customWidth="1"/>
    <col min="10301" max="10301" width="15" style="74" customWidth="1"/>
    <col min="10302" max="10302" width="16.875" style="74" customWidth="1"/>
    <col min="10303" max="10303" width="17.125" style="74" customWidth="1"/>
    <col min="10304" max="10304" width="15.875" style="74" customWidth="1"/>
    <col min="10305" max="10305" width="21.875" style="74" customWidth="1"/>
    <col min="10306" max="10307" width="17.875" style="74" customWidth="1"/>
    <col min="10308" max="10498" width="11.625" style="74"/>
    <col min="10499" max="10499" width="2.375" style="74" customWidth="1"/>
    <col min="10500" max="10500" width="11" style="74" customWidth="1"/>
    <col min="10501" max="10501" width="3" style="74" customWidth="1"/>
    <col min="10502" max="10514" width="7.125" style="74" customWidth="1"/>
    <col min="10515" max="10515" width="7.625" style="74" customWidth="1"/>
    <col min="10516" max="10541" width="7.125" style="74" customWidth="1"/>
    <col min="10542" max="10542" width="4.125" style="74" customWidth="1"/>
    <col min="10543" max="10543" width="0" style="74" hidden="1" customWidth="1"/>
    <col min="10544" max="10544" width="12.625" style="74" customWidth="1"/>
    <col min="10545" max="10545" width="17.5" style="74" customWidth="1"/>
    <col min="10546" max="10546" width="15.5" style="74" customWidth="1"/>
    <col min="10547" max="10547" width="18.625" style="74" customWidth="1"/>
    <col min="10548" max="10548" width="17" style="74" customWidth="1"/>
    <col min="10549" max="10549" width="15.625" style="74" customWidth="1"/>
    <col min="10550" max="10550" width="15.25" style="74" customWidth="1"/>
    <col min="10551" max="10551" width="15.5" style="74" customWidth="1"/>
    <col min="10552" max="10552" width="16.25" style="74" customWidth="1"/>
    <col min="10553" max="10553" width="14.625" style="74" customWidth="1"/>
    <col min="10554" max="10554" width="13.25" style="74" customWidth="1"/>
    <col min="10555" max="10555" width="15.25" style="74" customWidth="1"/>
    <col min="10556" max="10556" width="15.75" style="74" customWidth="1"/>
    <col min="10557" max="10557" width="15" style="74" customWidth="1"/>
    <col min="10558" max="10558" width="16.875" style="74" customWidth="1"/>
    <col min="10559" max="10559" width="17.125" style="74" customWidth="1"/>
    <col min="10560" max="10560" width="15.875" style="74" customWidth="1"/>
    <col min="10561" max="10561" width="21.875" style="74" customWidth="1"/>
    <col min="10562" max="10563" width="17.875" style="74" customWidth="1"/>
    <col min="10564" max="10754" width="11.625" style="74"/>
    <col min="10755" max="10755" width="2.375" style="74" customWidth="1"/>
    <col min="10756" max="10756" width="11" style="74" customWidth="1"/>
    <col min="10757" max="10757" width="3" style="74" customWidth="1"/>
    <col min="10758" max="10770" width="7.125" style="74" customWidth="1"/>
    <col min="10771" max="10771" width="7.625" style="74" customWidth="1"/>
    <col min="10772" max="10797" width="7.125" style="74" customWidth="1"/>
    <col min="10798" max="10798" width="4.125" style="74" customWidth="1"/>
    <col min="10799" max="10799" width="0" style="74" hidden="1" customWidth="1"/>
    <col min="10800" max="10800" width="12.625" style="74" customWidth="1"/>
    <col min="10801" max="10801" width="17.5" style="74" customWidth="1"/>
    <col min="10802" max="10802" width="15.5" style="74" customWidth="1"/>
    <col min="10803" max="10803" width="18.625" style="74" customWidth="1"/>
    <col min="10804" max="10804" width="17" style="74" customWidth="1"/>
    <col min="10805" max="10805" width="15.625" style="74" customWidth="1"/>
    <col min="10806" max="10806" width="15.25" style="74" customWidth="1"/>
    <col min="10807" max="10807" width="15.5" style="74" customWidth="1"/>
    <col min="10808" max="10808" width="16.25" style="74" customWidth="1"/>
    <col min="10809" max="10809" width="14.625" style="74" customWidth="1"/>
    <col min="10810" max="10810" width="13.25" style="74" customWidth="1"/>
    <col min="10811" max="10811" width="15.25" style="74" customWidth="1"/>
    <col min="10812" max="10812" width="15.75" style="74" customWidth="1"/>
    <col min="10813" max="10813" width="15" style="74" customWidth="1"/>
    <col min="10814" max="10814" width="16.875" style="74" customWidth="1"/>
    <col min="10815" max="10815" width="17.125" style="74" customWidth="1"/>
    <col min="10816" max="10816" width="15.875" style="74" customWidth="1"/>
    <col min="10817" max="10817" width="21.875" style="74" customWidth="1"/>
    <col min="10818" max="10819" width="17.875" style="74" customWidth="1"/>
    <col min="10820" max="11010" width="11.625" style="74"/>
    <col min="11011" max="11011" width="2.375" style="74" customWidth="1"/>
    <col min="11012" max="11012" width="11" style="74" customWidth="1"/>
    <col min="11013" max="11013" width="3" style="74" customWidth="1"/>
    <col min="11014" max="11026" width="7.125" style="74" customWidth="1"/>
    <col min="11027" max="11027" width="7.625" style="74" customWidth="1"/>
    <col min="11028" max="11053" width="7.125" style="74" customWidth="1"/>
    <col min="11054" max="11054" width="4.125" style="74" customWidth="1"/>
    <col min="11055" max="11055" width="0" style="74" hidden="1" customWidth="1"/>
    <col min="11056" max="11056" width="12.625" style="74" customWidth="1"/>
    <col min="11057" max="11057" width="17.5" style="74" customWidth="1"/>
    <col min="11058" max="11058" width="15.5" style="74" customWidth="1"/>
    <col min="11059" max="11059" width="18.625" style="74" customWidth="1"/>
    <col min="11060" max="11060" width="17" style="74" customWidth="1"/>
    <col min="11061" max="11061" width="15.625" style="74" customWidth="1"/>
    <col min="11062" max="11062" width="15.25" style="74" customWidth="1"/>
    <col min="11063" max="11063" width="15.5" style="74" customWidth="1"/>
    <col min="11064" max="11064" width="16.25" style="74" customWidth="1"/>
    <col min="11065" max="11065" width="14.625" style="74" customWidth="1"/>
    <col min="11066" max="11066" width="13.25" style="74" customWidth="1"/>
    <col min="11067" max="11067" width="15.25" style="74" customWidth="1"/>
    <col min="11068" max="11068" width="15.75" style="74" customWidth="1"/>
    <col min="11069" max="11069" width="15" style="74" customWidth="1"/>
    <col min="11070" max="11070" width="16.875" style="74" customWidth="1"/>
    <col min="11071" max="11071" width="17.125" style="74" customWidth="1"/>
    <col min="11072" max="11072" width="15.875" style="74" customWidth="1"/>
    <col min="11073" max="11073" width="21.875" style="74" customWidth="1"/>
    <col min="11074" max="11075" width="17.875" style="74" customWidth="1"/>
    <col min="11076" max="11266" width="11.625" style="74"/>
    <col min="11267" max="11267" width="2.375" style="74" customWidth="1"/>
    <col min="11268" max="11268" width="11" style="74" customWidth="1"/>
    <col min="11269" max="11269" width="3" style="74" customWidth="1"/>
    <col min="11270" max="11282" width="7.125" style="74" customWidth="1"/>
    <col min="11283" max="11283" width="7.625" style="74" customWidth="1"/>
    <col min="11284" max="11309" width="7.125" style="74" customWidth="1"/>
    <col min="11310" max="11310" width="4.125" style="74" customWidth="1"/>
    <col min="11311" max="11311" width="0" style="74" hidden="1" customWidth="1"/>
    <col min="11312" max="11312" width="12.625" style="74" customWidth="1"/>
    <col min="11313" max="11313" width="17.5" style="74" customWidth="1"/>
    <col min="11314" max="11314" width="15.5" style="74" customWidth="1"/>
    <col min="11315" max="11315" width="18.625" style="74" customWidth="1"/>
    <col min="11316" max="11316" width="17" style="74" customWidth="1"/>
    <col min="11317" max="11317" width="15.625" style="74" customWidth="1"/>
    <col min="11318" max="11318" width="15.25" style="74" customWidth="1"/>
    <col min="11319" max="11319" width="15.5" style="74" customWidth="1"/>
    <col min="11320" max="11320" width="16.25" style="74" customWidth="1"/>
    <col min="11321" max="11321" width="14.625" style="74" customWidth="1"/>
    <col min="11322" max="11322" width="13.25" style="74" customWidth="1"/>
    <col min="11323" max="11323" width="15.25" style="74" customWidth="1"/>
    <col min="11324" max="11324" width="15.75" style="74" customWidth="1"/>
    <col min="11325" max="11325" width="15" style="74" customWidth="1"/>
    <col min="11326" max="11326" width="16.875" style="74" customWidth="1"/>
    <col min="11327" max="11327" width="17.125" style="74" customWidth="1"/>
    <col min="11328" max="11328" width="15.875" style="74" customWidth="1"/>
    <col min="11329" max="11329" width="21.875" style="74" customWidth="1"/>
    <col min="11330" max="11331" width="17.875" style="74" customWidth="1"/>
    <col min="11332" max="11522" width="11.625" style="74"/>
    <col min="11523" max="11523" width="2.375" style="74" customWidth="1"/>
    <col min="11524" max="11524" width="11" style="74" customWidth="1"/>
    <col min="11525" max="11525" width="3" style="74" customWidth="1"/>
    <col min="11526" max="11538" width="7.125" style="74" customWidth="1"/>
    <col min="11539" max="11539" width="7.625" style="74" customWidth="1"/>
    <col min="11540" max="11565" width="7.125" style="74" customWidth="1"/>
    <col min="11566" max="11566" width="4.125" style="74" customWidth="1"/>
    <col min="11567" max="11567" width="0" style="74" hidden="1" customWidth="1"/>
    <col min="11568" max="11568" width="12.625" style="74" customWidth="1"/>
    <col min="11569" max="11569" width="17.5" style="74" customWidth="1"/>
    <col min="11570" max="11570" width="15.5" style="74" customWidth="1"/>
    <col min="11571" max="11571" width="18.625" style="74" customWidth="1"/>
    <col min="11572" max="11572" width="17" style="74" customWidth="1"/>
    <col min="11573" max="11573" width="15.625" style="74" customWidth="1"/>
    <col min="11574" max="11574" width="15.25" style="74" customWidth="1"/>
    <col min="11575" max="11575" width="15.5" style="74" customWidth="1"/>
    <col min="11576" max="11576" width="16.25" style="74" customWidth="1"/>
    <col min="11577" max="11577" width="14.625" style="74" customWidth="1"/>
    <col min="11578" max="11578" width="13.25" style="74" customWidth="1"/>
    <col min="11579" max="11579" width="15.25" style="74" customWidth="1"/>
    <col min="11580" max="11580" width="15.75" style="74" customWidth="1"/>
    <col min="11581" max="11581" width="15" style="74" customWidth="1"/>
    <col min="11582" max="11582" width="16.875" style="74" customWidth="1"/>
    <col min="11583" max="11583" width="17.125" style="74" customWidth="1"/>
    <col min="11584" max="11584" width="15.875" style="74" customWidth="1"/>
    <col min="11585" max="11585" width="21.875" style="74" customWidth="1"/>
    <col min="11586" max="11587" width="17.875" style="74" customWidth="1"/>
    <col min="11588" max="11778" width="11.625" style="74"/>
    <col min="11779" max="11779" width="2.375" style="74" customWidth="1"/>
    <col min="11780" max="11780" width="11" style="74" customWidth="1"/>
    <col min="11781" max="11781" width="3" style="74" customWidth="1"/>
    <col min="11782" max="11794" width="7.125" style="74" customWidth="1"/>
    <col min="11795" max="11795" width="7.625" style="74" customWidth="1"/>
    <col min="11796" max="11821" width="7.125" style="74" customWidth="1"/>
    <col min="11822" max="11822" width="4.125" style="74" customWidth="1"/>
    <col min="11823" max="11823" width="0" style="74" hidden="1" customWidth="1"/>
    <col min="11824" max="11824" width="12.625" style="74" customWidth="1"/>
    <col min="11825" max="11825" width="17.5" style="74" customWidth="1"/>
    <col min="11826" max="11826" width="15.5" style="74" customWidth="1"/>
    <col min="11827" max="11827" width="18.625" style="74" customWidth="1"/>
    <col min="11828" max="11828" width="17" style="74" customWidth="1"/>
    <col min="11829" max="11829" width="15.625" style="74" customWidth="1"/>
    <col min="11830" max="11830" width="15.25" style="74" customWidth="1"/>
    <col min="11831" max="11831" width="15.5" style="74" customWidth="1"/>
    <col min="11832" max="11832" width="16.25" style="74" customWidth="1"/>
    <col min="11833" max="11833" width="14.625" style="74" customWidth="1"/>
    <col min="11834" max="11834" width="13.25" style="74" customWidth="1"/>
    <col min="11835" max="11835" width="15.25" style="74" customWidth="1"/>
    <col min="11836" max="11836" width="15.75" style="74" customWidth="1"/>
    <col min="11837" max="11837" width="15" style="74" customWidth="1"/>
    <col min="11838" max="11838" width="16.875" style="74" customWidth="1"/>
    <col min="11839" max="11839" width="17.125" style="74" customWidth="1"/>
    <col min="11840" max="11840" width="15.875" style="74" customWidth="1"/>
    <col min="11841" max="11841" width="21.875" style="74" customWidth="1"/>
    <col min="11842" max="11843" width="17.875" style="74" customWidth="1"/>
    <col min="11844" max="12034" width="11.625" style="74"/>
    <col min="12035" max="12035" width="2.375" style="74" customWidth="1"/>
    <col min="12036" max="12036" width="11" style="74" customWidth="1"/>
    <col min="12037" max="12037" width="3" style="74" customWidth="1"/>
    <col min="12038" max="12050" width="7.125" style="74" customWidth="1"/>
    <col min="12051" max="12051" width="7.625" style="74" customWidth="1"/>
    <col min="12052" max="12077" width="7.125" style="74" customWidth="1"/>
    <col min="12078" max="12078" width="4.125" style="74" customWidth="1"/>
    <col min="12079" max="12079" width="0" style="74" hidden="1" customWidth="1"/>
    <col min="12080" max="12080" width="12.625" style="74" customWidth="1"/>
    <col min="12081" max="12081" width="17.5" style="74" customWidth="1"/>
    <col min="12082" max="12082" width="15.5" style="74" customWidth="1"/>
    <col min="12083" max="12083" width="18.625" style="74" customWidth="1"/>
    <col min="12084" max="12084" width="17" style="74" customWidth="1"/>
    <col min="12085" max="12085" width="15.625" style="74" customWidth="1"/>
    <col min="12086" max="12086" width="15.25" style="74" customWidth="1"/>
    <col min="12087" max="12087" width="15.5" style="74" customWidth="1"/>
    <col min="12088" max="12088" width="16.25" style="74" customWidth="1"/>
    <col min="12089" max="12089" width="14.625" style="74" customWidth="1"/>
    <col min="12090" max="12090" width="13.25" style="74" customWidth="1"/>
    <col min="12091" max="12091" width="15.25" style="74" customWidth="1"/>
    <col min="12092" max="12092" width="15.75" style="74" customWidth="1"/>
    <col min="12093" max="12093" width="15" style="74" customWidth="1"/>
    <col min="12094" max="12094" width="16.875" style="74" customWidth="1"/>
    <col min="12095" max="12095" width="17.125" style="74" customWidth="1"/>
    <col min="12096" max="12096" width="15.875" style="74" customWidth="1"/>
    <col min="12097" max="12097" width="21.875" style="74" customWidth="1"/>
    <col min="12098" max="12099" width="17.875" style="74" customWidth="1"/>
    <col min="12100" max="12290" width="11.625" style="74"/>
    <col min="12291" max="12291" width="2.375" style="74" customWidth="1"/>
    <col min="12292" max="12292" width="11" style="74" customWidth="1"/>
    <col min="12293" max="12293" width="3" style="74" customWidth="1"/>
    <col min="12294" max="12306" width="7.125" style="74" customWidth="1"/>
    <col min="12307" max="12307" width="7.625" style="74" customWidth="1"/>
    <col min="12308" max="12333" width="7.125" style="74" customWidth="1"/>
    <col min="12334" max="12334" width="4.125" style="74" customWidth="1"/>
    <col min="12335" max="12335" width="0" style="74" hidden="1" customWidth="1"/>
    <col min="12336" max="12336" width="12.625" style="74" customWidth="1"/>
    <col min="12337" max="12337" width="17.5" style="74" customWidth="1"/>
    <col min="12338" max="12338" width="15.5" style="74" customWidth="1"/>
    <col min="12339" max="12339" width="18.625" style="74" customWidth="1"/>
    <col min="12340" max="12340" width="17" style="74" customWidth="1"/>
    <col min="12341" max="12341" width="15.625" style="74" customWidth="1"/>
    <col min="12342" max="12342" width="15.25" style="74" customWidth="1"/>
    <col min="12343" max="12343" width="15.5" style="74" customWidth="1"/>
    <col min="12344" max="12344" width="16.25" style="74" customWidth="1"/>
    <col min="12345" max="12345" width="14.625" style="74" customWidth="1"/>
    <col min="12346" max="12346" width="13.25" style="74" customWidth="1"/>
    <col min="12347" max="12347" width="15.25" style="74" customWidth="1"/>
    <col min="12348" max="12348" width="15.75" style="74" customWidth="1"/>
    <col min="12349" max="12349" width="15" style="74" customWidth="1"/>
    <col min="12350" max="12350" width="16.875" style="74" customWidth="1"/>
    <col min="12351" max="12351" width="17.125" style="74" customWidth="1"/>
    <col min="12352" max="12352" width="15.875" style="74" customWidth="1"/>
    <col min="12353" max="12353" width="21.875" style="74" customWidth="1"/>
    <col min="12354" max="12355" width="17.875" style="74" customWidth="1"/>
    <col min="12356" max="12546" width="11.625" style="74"/>
    <col min="12547" max="12547" width="2.375" style="74" customWidth="1"/>
    <col min="12548" max="12548" width="11" style="74" customWidth="1"/>
    <col min="12549" max="12549" width="3" style="74" customWidth="1"/>
    <col min="12550" max="12562" width="7.125" style="74" customWidth="1"/>
    <col min="12563" max="12563" width="7.625" style="74" customWidth="1"/>
    <col min="12564" max="12589" width="7.125" style="74" customWidth="1"/>
    <col min="12590" max="12590" width="4.125" style="74" customWidth="1"/>
    <col min="12591" max="12591" width="0" style="74" hidden="1" customWidth="1"/>
    <col min="12592" max="12592" width="12.625" style="74" customWidth="1"/>
    <col min="12593" max="12593" width="17.5" style="74" customWidth="1"/>
    <col min="12594" max="12594" width="15.5" style="74" customWidth="1"/>
    <col min="12595" max="12595" width="18.625" style="74" customWidth="1"/>
    <col min="12596" max="12596" width="17" style="74" customWidth="1"/>
    <col min="12597" max="12597" width="15.625" style="74" customWidth="1"/>
    <col min="12598" max="12598" width="15.25" style="74" customWidth="1"/>
    <col min="12599" max="12599" width="15.5" style="74" customWidth="1"/>
    <col min="12600" max="12600" width="16.25" style="74" customWidth="1"/>
    <col min="12601" max="12601" width="14.625" style="74" customWidth="1"/>
    <col min="12602" max="12602" width="13.25" style="74" customWidth="1"/>
    <col min="12603" max="12603" width="15.25" style="74" customWidth="1"/>
    <col min="12604" max="12604" width="15.75" style="74" customWidth="1"/>
    <col min="12605" max="12605" width="15" style="74" customWidth="1"/>
    <col min="12606" max="12606" width="16.875" style="74" customWidth="1"/>
    <col min="12607" max="12607" width="17.125" style="74" customWidth="1"/>
    <col min="12608" max="12608" width="15.875" style="74" customWidth="1"/>
    <col min="12609" max="12609" width="21.875" style="74" customWidth="1"/>
    <col min="12610" max="12611" width="17.875" style="74" customWidth="1"/>
    <col min="12612" max="12802" width="11.625" style="74"/>
    <col min="12803" max="12803" width="2.375" style="74" customWidth="1"/>
    <col min="12804" max="12804" width="11" style="74" customWidth="1"/>
    <col min="12805" max="12805" width="3" style="74" customWidth="1"/>
    <col min="12806" max="12818" width="7.125" style="74" customWidth="1"/>
    <col min="12819" max="12819" width="7.625" style="74" customWidth="1"/>
    <col min="12820" max="12845" width="7.125" style="74" customWidth="1"/>
    <col min="12846" max="12846" width="4.125" style="74" customWidth="1"/>
    <col min="12847" max="12847" width="0" style="74" hidden="1" customWidth="1"/>
    <col min="12848" max="12848" width="12.625" style="74" customWidth="1"/>
    <col min="12849" max="12849" width="17.5" style="74" customWidth="1"/>
    <col min="12850" max="12850" width="15.5" style="74" customWidth="1"/>
    <col min="12851" max="12851" width="18.625" style="74" customWidth="1"/>
    <col min="12852" max="12852" width="17" style="74" customWidth="1"/>
    <col min="12853" max="12853" width="15.625" style="74" customWidth="1"/>
    <col min="12854" max="12854" width="15.25" style="74" customWidth="1"/>
    <col min="12855" max="12855" width="15.5" style="74" customWidth="1"/>
    <col min="12856" max="12856" width="16.25" style="74" customWidth="1"/>
    <col min="12857" max="12857" width="14.625" style="74" customWidth="1"/>
    <col min="12858" max="12858" width="13.25" style="74" customWidth="1"/>
    <col min="12859" max="12859" width="15.25" style="74" customWidth="1"/>
    <col min="12860" max="12860" width="15.75" style="74" customWidth="1"/>
    <col min="12861" max="12861" width="15" style="74" customWidth="1"/>
    <col min="12862" max="12862" width="16.875" style="74" customWidth="1"/>
    <col min="12863" max="12863" width="17.125" style="74" customWidth="1"/>
    <col min="12864" max="12864" width="15.875" style="74" customWidth="1"/>
    <col min="12865" max="12865" width="21.875" style="74" customWidth="1"/>
    <col min="12866" max="12867" width="17.875" style="74" customWidth="1"/>
    <col min="12868" max="13058" width="11.625" style="74"/>
    <col min="13059" max="13059" width="2.375" style="74" customWidth="1"/>
    <col min="13060" max="13060" width="11" style="74" customWidth="1"/>
    <col min="13061" max="13061" width="3" style="74" customWidth="1"/>
    <col min="13062" max="13074" width="7.125" style="74" customWidth="1"/>
    <col min="13075" max="13075" width="7.625" style="74" customWidth="1"/>
    <col min="13076" max="13101" width="7.125" style="74" customWidth="1"/>
    <col min="13102" max="13102" width="4.125" style="74" customWidth="1"/>
    <col min="13103" max="13103" width="0" style="74" hidden="1" customWidth="1"/>
    <col min="13104" max="13104" width="12.625" style="74" customWidth="1"/>
    <col min="13105" max="13105" width="17.5" style="74" customWidth="1"/>
    <col min="13106" max="13106" width="15.5" style="74" customWidth="1"/>
    <col min="13107" max="13107" width="18.625" style="74" customWidth="1"/>
    <col min="13108" max="13108" width="17" style="74" customWidth="1"/>
    <col min="13109" max="13109" width="15.625" style="74" customWidth="1"/>
    <col min="13110" max="13110" width="15.25" style="74" customWidth="1"/>
    <col min="13111" max="13111" width="15.5" style="74" customWidth="1"/>
    <col min="13112" max="13112" width="16.25" style="74" customWidth="1"/>
    <col min="13113" max="13113" width="14.625" style="74" customWidth="1"/>
    <col min="13114" max="13114" width="13.25" style="74" customWidth="1"/>
    <col min="13115" max="13115" width="15.25" style="74" customWidth="1"/>
    <col min="13116" max="13116" width="15.75" style="74" customWidth="1"/>
    <col min="13117" max="13117" width="15" style="74" customWidth="1"/>
    <col min="13118" max="13118" width="16.875" style="74" customWidth="1"/>
    <col min="13119" max="13119" width="17.125" style="74" customWidth="1"/>
    <col min="13120" max="13120" width="15.875" style="74" customWidth="1"/>
    <col min="13121" max="13121" width="21.875" style="74" customWidth="1"/>
    <col min="13122" max="13123" width="17.875" style="74" customWidth="1"/>
    <col min="13124" max="13314" width="11.625" style="74"/>
    <col min="13315" max="13315" width="2.375" style="74" customWidth="1"/>
    <col min="13316" max="13316" width="11" style="74" customWidth="1"/>
    <col min="13317" max="13317" width="3" style="74" customWidth="1"/>
    <col min="13318" max="13330" width="7.125" style="74" customWidth="1"/>
    <col min="13331" max="13331" width="7.625" style="74" customWidth="1"/>
    <col min="13332" max="13357" width="7.125" style="74" customWidth="1"/>
    <col min="13358" max="13358" width="4.125" style="74" customWidth="1"/>
    <col min="13359" max="13359" width="0" style="74" hidden="1" customWidth="1"/>
    <col min="13360" max="13360" width="12.625" style="74" customWidth="1"/>
    <col min="13361" max="13361" width="17.5" style="74" customWidth="1"/>
    <col min="13362" max="13362" width="15.5" style="74" customWidth="1"/>
    <col min="13363" max="13363" width="18.625" style="74" customWidth="1"/>
    <col min="13364" max="13364" width="17" style="74" customWidth="1"/>
    <col min="13365" max="13365" width="15.625" style="74" customWidth="1"/>
    <col min="13366" max="13366" width="15.25" style="74" customWidth="1"/>
    <col min="13367" max="13367" width="15.5" style="74" customWidth="1"/>
    <col min="13368" max="13368" width="16.25" style="74" customWidth="1"/>
    <col min="13369" max="13369" width="14.625" style="74" customWidth="1"/>
    <col min="13370" max="13370" width="13.25" style="74" customWidth="1"/>
    <col min="13371" max="13371" width="15.25" style="74" customWidth="1"/>
    <col min="13372" max="13372" width="15.75" style="74" customWidth="1"/>
    <col min="13373" max="13373" width="15" style="74" customWidth="1"/>
    <col min="13374" max="13374" width="16.875" style="74" customWidth="1"/>
    <col min="13375" max="13375" width="17.125" style="74" customWidth="1"/>
    <col min="13376" max="13376" width="15.875" style="74" customWidth="1"/>
    <col min="13377" max="13377" width="21.875" style="74" customWidth="1"/>
    <col min="13378" max="13379" width="17.875" style="74" customWidth="1"/>
    <col min="13380" max="13570" width="11.625" style="74"/>
    <col min="13571" max="13571" width="2.375" style="74" customWidth="1"/>
    <col min="13572" max="13572" width="11" style="74" customWidth="1"/>
    <col min="13573" max="13573" width="3" style="74" customWidth="1"/>
    <col min="13574" max="13586" width="7.125" style="74" customWidth="1"/>
    <col min="13587" max="13587" width="7.625" style="74" customWidth="1"/>
    <col min="13588" max="13613" width="7.125" style="74" customWidth="1"/>
    <col min="13614" max="13614" width="4.125" style="74" customWidth="1"/>
    <col min="13615" max="13615" width="0" style="74" hidden="1" customWidth="1"/>
    <col min="13616" max="13616" width="12.625" style="74" customWidth="1"/>
    <col min="13617" max="13617" width="17.5" style="74" customWidth="1"/>
    <col min="13618" max="13618" width="15.5" style="74" customWidth="1"/>
    <col min="13619" max="13619" width="18.625" style="74" customWidth="1"/>
    <col min="13620" max="13620" width="17" style="74" customWidth="1"/>
    <col min="13621" max="13621" width="15.625" style="74" customWidth="1"/>
    <col min="13622" max="13622" width="15.25" style="74" customWidth="1"/>
    <col min="13623" max="13623" width="15.5" style="74" customWidth="1"/>
    <col min="13624" max="13624" width="16.25" style="74" customWidth="1"/>
    <col min="13625" max="13625" width="14.625" style="74" customWidth="1"/>
    <col min="13626" max="13626" width="13.25" style="74" customWidth="1"/>
    <col min="13627" max="13627" width="15.25" style="74" customWidth="1"/>
    <col min="13628" max="13628" width="15.75" style="74" customWidth="1"/>
    <col min="13629" max="13629" width="15" style="74" customWidth="1"/>
    <col min="13630" max="13630" width="16.875" style="74" customWidth="1"/>
    <col min="13631" max="13631" width="17.125" style="74" customWidth="1"/>
    <col min="13632" max="13632" width="15.875" style="74" customWidth="1"/>
    <col min="13633" max="13633" width="21.875" style="74" customWidth="1"/>
    <col min="13634" max="13635" width="17.875" style="74" customWidth="1"/>
    <col min="13636" max="13826" width="11.625" style="74"/>
    <col min="13827" max="13827" width="2.375" style="74" customWidth="1"/>
    <col min="13828" max="13828" width="11" style="74" customWidth="1"/>
    <col min="13829" max="13829" width="3" style="74" customWidth="1"/>
    <col min="13830" max="13842" width="7.125" style="74" customWidth="1"/>
    <col min="13843" max="13843" width="7.625" style="74" customWidth="1"/>
    <col min="13844" max="13869" width="7.125" style="74" customWidth="1"/>
    <col min="13870" max="13870" width="4.125" style="74" customWidth="1"/>
    <col min="13871" max="13871" width="0" style="74" hidden="1" customWidth="1"/>
    <col min="13872" max="13872" width="12.625" style="74" customWidth="1"/>
    <col min="13873" max="13873" width="17.5" style="74" customWidth="1"/>
    <col min="13874" max="13874" width="15.5" style="74" customWidth="1"/>
    <col min="13875" max="13875" width="18.625" style="74" customWidth="1"/>
    <col min="13876" max="13876" width="17" style="74" customWidth="1"/>
    <col min="13877" max="13877" width="15.625" style="74" customWidth="1"/>
    <col min="13878" max="13878" width="15.25" style="74" customWidth="1"/>
    <col min="13879" max="13879" width="15.5" style="74" customWidth="1"/>
    <col min="13880" max="13880" width="16.25" style="74" customWidth="1"/>
    <col min="13881" max="13881" width="14.625" style="74" customWidth="1"/>
    <col min="13882" max="13882" width="13.25" style="74" customWidth="1"/>
    <col min="13883" max="13883" width="15.25" style="74" customWidth="1"/>
    <col min="13884" max="13884" width="15.75" style="74" customWidth="1"/>
    <col min="13885" max="13885" width="15" style="74" customWidth="1"/>
    <col min="13886" max="13886" width="16.875" style="74" customWidth="1"/>
    <col min="13887" max="13887" width="17.125" style="74" customWidth="1"/>
    <col min="13888" max="13888" width="15.875" style="74" customWidth="1"/>
    <col min="13889" max="13889" width="21.875" style="74" customWidth="1"/>
    <col min="13890" max="13891" width="17.875" style="74" customWidth="1"/>
    <col min="13892" max="14082" width="11.625" style="74"/>
    <col min="14083" max="14083" width="2.375" style="74" customWidth="1"/>
    <col min="14084" max="14084" width="11" style="74" customWidth="1"/>
    <col min="14085" max="14085" width="3" style="74" customWidth="1"/>
    <col min="14086" max="14098" width="7.125" style="74" customWidth="1"/>
    <col min="14099" max="14099" width="7.625" style="74" customWidth="1"/>
    <col min="14100" max="14125" width="7.125" style="74" customWidth="1"/>
    <col min="14126" max="14126" width="4.125" style="74" customWidth="1"/>
    <col min="14127" max="14127" width="0" style="74" hidden="1" customWidth="1"/>
    <col min="14128" max="14128" width="12.625" style="74" customWidth="1"/>
    <col min="14129" max="14129" width="17.5" style="74" customWidth="1"/>
    <col min="14130" max="14130" width="15.5" style="74" customWidth="1"/>
    <col min="14131" max="14131" width="18.625" style="74" customWidth="1"/>
    <col min="14132" max="14132" width="17" style="74" customWidth="1"/>
    <col min="14133" max="14133" width="15.625" style="74" customWidth="1"/>
    <col min="14134" max="14134" width="15.25" style="74" customWidth="1"/>
    <col min="14135" max="14135" width="15.5" style="74" customWidth="1"/>
    <col min="14136" max="14136" width="16.25" style="74" customWidth="1"/>
    <col min="14137" max="14137" width="14.625" style="74" customWidth="1"/>
    <col min="14138" max="14138" width="13.25" style="74" customWidth="1"/>
    <col min="14139" max="14139" width="15.25" style="74" customWidth="1"/>
    <col min="14140" max="14140" width="15.75" style="74" customWidth="1"/>
    <col min="14141" max="14141" width="15" style="74" customWidth="1"/>
    <col min="14142" max="14142" width="16.875" style="74" customWidth="1"/>
    <col min="14143" max="14143" width="17.125" style="74" customWidth="1"/>
    <col min="14144" max="14144" width="15.875" style="74" customWidth="1"/>
    <col min="14145" max="14145" width="21.875" style="74" customWidth="1"/>
    <col min="14146" max="14147" width="17.875" style="74" customWidth="1"/>
    <col min="14148" max="14338" width="11.625" style="74"/>
    <col min="14339" max="14339" width="2.375" style="74" customWidth="1"/>
    <col min="14340" max="14340" width="11" style="74" customWidth="1"/>
    <col min="14341" max="14341" width="3" style="74" customWidth="1"/>
    <col min="14342" max="14354" width="7.125" style="74" customWidth="1"/>
    <col min="14355" max="14355" width="7.625" style="74" customWidth="1"/>
    <col min="14356" max="14381" width="7.125" style="74" customWidth="1"/>
    <col min="14382" max="14382" width="4.125" style="74" customWidth="1"/>
    <col min="14383" max="14383" width="0" style="74" hidden="1" customWidth="1"/>
    <col min="14384" max="14384" width="12.625" style="74" customWidth="1"/>
    <col min="14385" max="14385" width="17.5" style="74" customWidth="1"/>
    <col min="14386" max="14386" width="15.5" style="74" customWidth="1"/>
    <col min="14387" max="14387" width="18.625" style="74" customWidth="1"/>
    <col min="14388" max="14388" width="17" style="74" customWidth="1"/>
    <col min="14389" max="14389" width="15.625" style="74" customWidth="1"/>
    <col min="14390" max="14390" width="15.25" style="74" customWidth="1"/>
    <col min="14391" max="14391" width="15.5" style="74" customWidth="1"/>
    <col min="14392" max="14392" width="16.25" style="74" customWidth="1"/>
    <col min="14393" max="14393" width="14.625" style="74" customWidth="1"/>
    <col min="14394" max="14394" width="13.25" style="74" customWidth="1"/>
    <col min="14395" max="14395" width="15.25" style="74" customWidth="1"/>
    <col min="14396" max="14396" width="15.75" style="74" customWidth="1"/>
    <col min="14397" max="14397" width="15" style="74" customWidth="1"/>
    <col min="14398" max="14398" width="16.875" style="74" customWidth="1"/>
    <col min="14399" max="14399" width="17.125" style="74" customWidth="1"/>
    <col min="14400" max="14400" width="15.875" style="74" customWidth="1"/>
    <col min="14401" max="14401" width="21.875" style="74" customWidth="1"/>
    <col min="14402" max="14403" width="17.875" style="74" customWidth="1"/>
    <col min="14404" max="14594" width="11.625" style="74"/>
    <col min="14595" max="14595" width="2.375" style="74" customWidth="1"/>
    <col min="14596" max="14596" width="11" style="74" customWidth="1"/>
    <col min="14597" max="14597" width="3" style="74" customWidth="1"/>
    <col min="14598" max="14610" width="7.125" style="74" customWidth="1"/>
    <col min="14611" max="14611" width="7.625" style="74" customWidth="1"/>
    <col min="14612" max="14637" width="7.125" style="74" customWidth="1"/>
    <col min="14638" max="14638" width="4.125" style="74" customWidth="1"/>
    <col min="14639" max="14639" width="0" style="74" hidden="1" customWidth="1"/>
    <col min="14640" max="14640" width="12.625" style="74" customWidth="1"/>
    <col min="14641" max="14641" width="17.5" style="74" customWidth="1"/>
    <col min="14642" max="14642" width="15.5" style="74" customWidth="1"/>
    <col min="14643" max="14643" width="18.625" style="74" customWidth="1"/>
    <col min="14644" max="14644" width="17" style="74" customWidth="1"/>
    <col min="14645" max="14645" width="15.625" style="74" customWidth="1"/>
    <col min="14646" max="14646" width="15.25" style="74" customWidth="1"/>
    <col min="14647" max="14647" width="15.5" style="74" customWidth="1"/>
    <col min="14648" max="14648" width="16.25" style="74" customWidth="1"/>
    <col min="14649" max="14649" width="14.625" style="74" customWidth="1"/>
    <col min="14650" max="14650" width="13.25" style="74" customWidth="1"/>
    <col min="14651" max="14651" width="15.25" style="74" customWidth="1"/>
    <col min="14652" max="14652" width="15.75" style="74" customWidth="1"/>
    <col min="14653" max="14653" width="15" style="74" customWidth="1"/>
    <col min="14654" max="14654" width="16.875" style="74" customWidth="1"/>
    <col min="14655" max="14655" width="17.125" style="74" customWidth="1"/>
    <col min="14656" max="14656" width="15.875" style="74" customWidth="1"/>
    <col min="14657" max="14657" width="21.875" style="74" customWidth="1"/>
    <col min="14658" max="14659" width="17.875" style="74" customWidth="1"/>
    <col min="14660" max="14850" width="11.625" style="74"/>
    <col min="14851" max="14851" width="2.375" style="74" customWidth="1"/>
    <col min="14852" max="14852" width="11" style="74" customWidth="1"/>
    <col min="14853" max="14853" width="3" style="74" customWidth="1"/>
    <col min="14854" max="14866" width="7.125" style="74" customWidth="1"/>
    <col min="14867" max="14867" width="7.625" style="74" customWidth="1"/>
    <col min="14868" max="14893" width="7.125" style="74" customWidth="1"/>
    <col min="14894" max="14894" width="4.125" style="74" customWidth="1"/>
    <col min="14895" max="14895" width="0" style="74" hidden="1" customWidth="1"/>
    <col min="14896" max="14896" width="12.625" style="74" customWidth="1"/>
    <col min="14897" max="14897" width="17.5" style="74" customWidth="1"/>
    <col min="14898" max="14898" width="15.5" style="74" customWidth="1"/>
    <col min="14899" max="14899" width="18.625" style="74" customWidth="1"/>
    <col min="14900" max="14900" width="17" style="74" customWidth="1"/>
    <col min="14901" max="14901" width="15.625" style="74" customWidth="1"/>
    <col min="14902" max="14902" width="15.25" style="74" customWidth="1"/>
    <col min="14903" max="14903" width="15.5" style="74" customWidth="1"/>
    <col min="14904" max="14904" width="16.25" style="74" customWidth="1"/>
    <col min="14905" max="14905" width="14.625" style="74" customWidth="1"/>
    <col min="14906" max="14906" width="13.25" style="74" customWidth="1"/>
    <col min="14907" max="14907" width="15.25" style="74" customWidth="1"/>
    <col min="14908" max="14908" width="15.75" style="74" customWidth="1"/>
    <col min="14909" max="14909" width="15" style="74" customWidth="1"/>
    <col min="14910" max="14910" width="16.875" style="74" customWidth="1"/>
    <col min="14911" max="14911" width="17.125" style="74" customWidth="1"/>
    <col min="14912" max="14912" width="15.875" style="74" customWidth="1"/>
    <col min="14913" max="14913" width="21.875" style="74" customWidth="1"/>
    <col min="14914" max="14915" width="17.875" style="74" customWidth="1"/>
    <col min="14916" max="15106" width="11.625" style="74"/>
    <col min="15107" max="15107" width="2.375" style="74" customWidth="1"/>
    <col min="15108" max="15108" width="11" style="74" customWidth="1"/>
    <col min="15109" max="15109" width="3" style="74" customWidth="1"/>
    <col min="15110" max="15122" width="7.125" style="74" customWidth="1"/>
    <col min="15123" max="15123" width="7.625" style="74" customWidth="1"/>
    <col min="15124" max="15149" width="7.125" style="74" customWidth="1"/>
    <col min="15150" max="15150" width="4.125" style="74" customWidth="1"/>
    <col min="15151" max="15151" width="0" style="74" hidden="1" customWidth="1"/>
    <col min="15152" max="15152" width="12.625" style="74" customWidth="1"/>
    <col min="15153" max="15153" width="17.5" style="74" customWidth="1"/>
    <col min="15154" max="15154" width="15.5" style="74" customWidth="1"/>
    <col min="15155" max="15155" width="18.625" style="74" customWidth="1"/>
    <col min="15156" max="15156" width="17" style="74" customWidth="1"/>
    <col min="15157" max="15157" width="15.625" style="74" customWidth="1"/>
    <col min="15158" max="15158" width="15.25" style="74" customWidth="1"/>
    <col min="15159" max="15159" width="15.5" style="74" customWidth="1"/>
    <col min="15160" max="15160" width="16.25" style="74" customWidth="1"/>
    <col min="15161" max="15161" width="14.625" style="74" customWidth="1"/>
    <col min="15162" max="15162" width="13.25" style="74" customWidth="1"/>
    <col min="15163" max="15163" width="15.25" style="74" customWidth="1"/>
    <col min="15164" max="15164" width="15.75" style="74" customWidth="1"/>
    <col min="15165" max="15165" width="15" style="74" customWidth="1"/>
    <col min="15166" max="15166" width="16.875" style="74" customWidth="1"/>
    <col min="15167" max="15167" width="17.125" style="74" customWidth="1"/>
    <col min="15168" max="15168" width="15.875" style="74" customWidth="1"/>
    <col min="15169" max="15169" width="21.875" style="74" customWidth="1"/>
    <col min="15170" max="15171" width="17.875" style="74" customWidth="1"/>
    <col min="15172" max="15362" width="11.625" style="74"/>
    <col min="15363" max="15363" width="2.375" style="74" customWidth="1"/>
    <col min="15364" max="15364" width="11" style="74" customWidth="1"/>
    <col min="15365" max="15365" width="3" style="74" customWidth="1"/>
    <col min="15366" max="15378" width="7.125" style="74" customWidth="1"/>
    <col min="15379" max="15379" width="7.625" style="74" customWidth="1"/>
    <col min="15380" max="15405" width="7.125" style="74" customWidth="1"/>
    <col min="15406" max="15406" width="4.125" style="74" customWidth="1"/>
    <col min="15407" max="15407" width="0" style="74" hidden="1" customWidth="1"/>
    <col min="15408" max="15408" width="12.625" style="74" customWidth="1"/>
    <col min="15409" max="15409" width="17.5" style="74" customWidth="1"/>
    <col min="15410" max="15410" width="15.5" style="74" customWidth="1"/>
    <col min="15411" max="15411" width="18.625" style="74" customWidth="1"/>
    <col min="15412" max="15412" width="17" style="74" customWidth="1"/>
    <col min="15413" max="15413" width="15.625" style="74" customWidth="1"/>
    <col min="15414" max="15414" width="15.25" style="74" customWidth="1"/>
    <col min="15415" max="15415" width="15.5" style="74" customWidth="1"/>
    <col min="15416" max="15416" width="16.25" style="74" customWidth="1"/>
    <col min="15417" max="15417" width="14.625" style="74" customWidth="1"/>
    <col min="15418" max="15418" width="13.25" style="74" customWidth="1"/>
    <col min="15419" max="15419" width="15.25" style="74" customWidth="1"/>
    <col min="15420" max="15420" width="15.75" style="74" customWidth="1"/>
    <col min="15421" max="15421" width="15" style="74" customWidth="1"/>
    <col min="15422" max="15422" width="16.875" style="74" customWidth="1"/>
    <col min="15423" max="15423" width="17.125" style="74" customWidth="1"/>
    <col min="15424" max="15424" width="15.875" style="74" customWidth="1"/>
    <col min="15425" max="15425" width="21.875" style="74" customWidth="1"/>
    <col min="15426" max="15427" width="17.875" style="74" customWidth="1"/>
    <col min="15428" max="15618" width="11.625" style="74"/>
    <col min="15619" max="15619" width="2.375" style="74" customWidth="1"/>
    <col min="15620" max="15620" width="11" style="74" customWidth="1"/>
    <col min="15621" max="15621" width="3" style="74" customWidth="1"/>
    <col min="15622" max="15634" width="7.125" style="74" customWidth="1"/>
    <col min="15635" max="15635" width="7.625" style="74" customWidth="1"/>
    <col min="15636" max="15661" width="7.125" style="74" customWidth="1"/>
    <col min="15662" max="15662" width="4.125" style="74" customWidth="1"/>
    <col min="15663" max="15663" width="0" style="74" hidden="1" customWidth="1"/>
    <col min="15664" max="15664" width="12.625" style="74" customWidth="1"/>
    <col min="15665" max="15665" width="17.5" style="74" customWidth="1"/>
    <col min="15666" max="15666" width="15.5" style="74" customWidth="1"/>
    <col min="15667" max="15667" width="18.625" style="74" customWidth="1"/>
    <col min="15668" max="15668" width="17" style="74" customWidth="1"/>
    <col min="15669" max="15669" width="15.625" style="74" customWidth="1"/>
    <col min="15670" max="15670" width="15.25" style="74" customWidth="1"/>
    <col min="15671" max="15671" width="15.5" style="74" customWidth="1"/>
    <col min="15672" max="15672" width="16.25" style="74" customWidth="1"/>
    <col min="15673" max="15673" width="14.625" style="74" customWidth="1"/>
    <col min="15674" max="15674" width="13.25" style="74" customWidth="1"/>
    <col min="15675" max="15675" width="15.25" style="74" customWidth="1"/>
    <col min="15676" max="15676" width="15.75" style="74" customWidth="1"/>
    <col min="15677" max="15677" width="15" style="74" customWidth="1"/>
    <col min="15678" max="15678" width="16.875" style="74" customWidth="1"/>
    <col min="15679" max="15679" width="17.125" style="74" customWidth="1"/>
    <col min="15680" max="15680" width="15.875" style="74" customWidth="1"/>
    <col min="15681" max="15681" width="21.875" style="74" customWidth="1"/>
    <col min="15682" max="15683" width="17.875" style="74" customWidth="1"/>
    <col min="15684" max="15874" width="11.625" style="74"/>
    <col min="15875" max="15875" width="2.375" style="74" customWidth="1"/>
    <col min="15876" max="15876" width="11" style="74" customWidth="1"/>
    <col min="15877" max="15877" width="3" style="74" customWidth="1"/>
    <col min="15878" max="15890" width="7.125" style="74" customWidth="1"/>
    <col min="15891" max="15891" width="7.625" style="74" customWidth="1"/>
    <col min="15892" max="15917" width="7.125" style="74" customWidth="1"/>
    <col min="15918" max="15918" width="4.125" style="74" customWidth="1"/>
    <col min="15919" max="15919" width="0" style="74" hidden="1" customWidth="1"/>
    <col min="15920" max="15920" width="12.625" style="74" customWidth="1"/>
    <col min="15921" max="15921" width="17.5" style="74" customWidth="1"/>
    <col min="15922" max="15922" width="15.5" style="74" customWidth="1"/>
    <col min="15923" max="15923" width="18.625" style="74" customWidth="1"/>
    <col min="15924" max="15924" width="17" style="74" customWidth="1"/>
    <col min="15925" max="15925" width="15.625" style="74" customWidth="1"/>
    <col min="15926" max="15926" width="15.25" style="74" customWidth="1"/>
    <col min="15927" max="15927" width="15.5" style="74" customWidth="1"/>
    <col min="15928" max="15928" width="16.25" style="74" customWidth="1"/>
    <col min="15929" max="15929" width="14.625" style="74" customWidth="1"/>
    <col min="15930" max="15930" width="13.25" style="74" customWidth="1"/>
    <col min="15931" max="15931" width="15.25" style="74" customWidth="1"/>
    <col min="15932" max="15932" width="15.75" style="74" customWidth="1"/>
    <col min="15933" max="15933" width="15" style="74" customWidth="1"/>
    <col min="15934" max="15934" width="16.875" style="74" customWidth="1"/>
    <col min="15935" max="15935" width="17.125" style="74" customWidth="1"/>
    <col min="15936" max="15936" width="15.875" style="74" customWidth="1"/>
    <col min="15937" max="15937" width="21.875" style="74" customWidth="1"/>
    <col min="15938" max="15939" width="17.875" style="74" customWidth="1"/>
    <col min="15940" max="16130" width="11.625" style="74"/>
    <col min="16131" max="16131" width="2.375" style="74" customWidth="1"/>
    <col min="16132" max="16132" width="11" style="74" customWidth="1"/>
    <col min="16133" max="16133" width="3" style="74" customWidth="1"/>
    <col min="16134" max="16146" width="7.125" style="74" customWidth="1"/>
    <col min="16147" max="16147" width="7.625" style="74" customWidth="1"/>
    <col min="16148" max="16173" width="7.125" style="74" customWidth="1"/>
    <col min="16174" max="16174" width="4.125" style="74" customWidth="1"/>
    <col min="16175" max="16175" width="0" style="74" hidden="1" customWidth="1"/>
    <col min="16176" max="16176" width="12.625" style="74" customWidth="1"/>
    <col min="16177" max="16177" width="17.5" style="74" customWidth="1"/>
    <col min="16178" max="16178" width="15.5" style="74" customWidth="1"/>
    <col min="16179" max="16179" width="18.625" style="74" customWidth="1"/>
    <col min="16180" max="16180" width="17" style="74" customWidth="1"/>
    <col min="16181" max="16181" width="15.625" style="74" customWidth="1"/>
    <col min="16182" max="16182" width="15.25" style="74" customWidth="1"/>
    <col min="16183" max="16183" width="15.5" style="74" customWidth="1"/>
    <col min="16184" max="16184" width="16.25" style="74" customWidth="1"/>
    <col min="16185" max="16185" width="14.625" style="74" customWidth="1"/>
    <col min="16186" max="16186" width="13.25" style="74" customWidth="1"/>
    <col min="16187" max="16187" width="15.25" style="74" customWidth="1"/>
    <col min="16188" max="16188" width="15.75" style="74" customWidth="1"/>
    <col min="16189" max="16189" width="15" style="74" customWidth="1"/>
    <col min="16190" max="16190" width="16.875" style="74" customWidth="1"/>
    <col min="16191" max="16191" width="17.125" style="74" customWidth="1"/>
    <col min="16192" max="16192" width="15.875" style="74" customWidth="1"/>
    <col min="16193" max="16193" width="21.875" style="74" customWidth="1"/>
    <col min="16194" max="16195" width="17.875" style="74" customWidth="1"/>
    <col min="16196" max="16384" width="11.625" style="74"/>
  </cols>
  <sheetData>
    <row r="1" spans="2:67" s="9" customFormat="1" ht="45" customHeight="1" x14ac:dyDescent="0.3">
      <c r="B1" s="1" t="s">
        <v>0</v>
      </c>
      <c r="C1" s="2"/>
      <c r="D1" s="3"/>
      <c r="E1" s="4"/>
      <c r="F1" s="5"/>
      <c r="G1" s="6"/>
      <c r="H1" s="6"/>
      <c r="I1" s="6"/>
      <c r="J1" s="6"/>
      <c r="K1" s="7"/>
      <c r="L1" s="6"/>
      <c r="M1" s="6"/>
      <c r="N1" s="6"/>
      <c r="O1" s="6"/>
      <c r="P1" s="6"/>
      <c r="Q1" s="7"/>
      <c r="R1" s="6"/>
      <c r="S1" s="7"/>
      <c r="T1" s="6"/>
      <c r="U1" s="8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7"/>
      <c r="AQ1" s="7"/>
      <c r="AR1" s="7"/>
      <c r="AS1" s="7"/>
    </row>
    <row r="2" spans="2:67" s="9" customFormat="1" ht="31.5" customHeight="1" x14ac:dyDescent="0.2">
      <c r="B2" s="10" t="s">
        <v>1</v>
      </c>
      <c r="F2" s="7"/>
      <c r="G2" s="6"/>
      <c r="H2" s="6"/>
      <c r="I2" s="6"/>
      <c r="J2" s="6"/>
      <c r="K2" s="7"/>
      <c r="L2" s="6"/>
      <c r="M2" s="6"/>
      <c r="N2" s="6"/>
      <c r="O2" s="6"/>
      <c r="P2" s="6"/>
      <c r="Q2" s="7"/>
      <c r="R2" s="6"/>
      <c r="S2" s="7"/>
      <c r="T2" s="11"/>
      <c r="U2" s="12"/>
      <c r="V2" s="6"/>
      <c r="W2" s="6"/>
      <c r="X2" s="6"/>
      <c r="Y2" s="6"/>
      <c r="Z2" s="6"/>
      <c r="AA2" s="6"/>
      <c r="AB2" s="6"/>
      <c r="AC2" s="6"/>
      <c r="AD2" s="6"/>
      <c r="AE2" s="6"/>
      <c r="AF2" s="13"/>
      <c r="AG2" s="6"/>
      <c r="AH2" s="6"/>
      <c r="AI2" s="6"/>
      <c r="AJ2" s="6"/>
      <c r="AK2" s="6"/>
      <c r="AL2" s="6"/>
      <c r="AM2" s="6"/>
      <c r="AN2" s="14"/>
      <c r="AO2" s="15"/>
      <c r="AP2" s="16"/>
      <c r="AR2" s="17"/>
      <c r="AS2" s="18" t="s">
        <v>2</v>
      </c>
    </row>
    <row r="3" spans="2:67" s="35" customFormat="1" ht="24" customHeight="1" x14ac:dyDescent="0.15">
      <c r="B3" s="19" t="s">
        <v>3</v>
      </c>
      <c r="C3" s="20"/>
      <c r="D3" s="21" t="s">
        <v>4</v>
      </c>
      <c r="E3" s="21" t="s">
        <v>5</v>
      </c>
      <c r="F3" s="22" t="s">
        <v>6</v>
      </c>
      <c r="G3" s="23" t="s">
        <v>7</v>
      </c>
      <c r="H3" s="24"/>
      <c r="I3" s="24"/>
      <c r="J3" s="24"/>
      <c r="K3" s="24"/>
      <c r="L3" s="24"/>
      <c r="M3" s="24"/>
      <c r="N3" s="24"/>
      <c r="O3" s="23" t="s">
        <v>8</v>
      </c>
      <c r="P3" s="24"/>
      <c r="Q3" s="24"/>
      <c r="R3" s="24"/>
      <c r="S3" s="24"/>
      <c r="T3" s="25"/>
      <c r="U3" s="26" t="s">
        <v>9</v>
      </c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8"/>
      <c r="AJ3" s="29" t="s">
        <v>10</v>
      </c>
      <c r="AK3" s="29" t="s">
        <v>11</v>
      </c>
      <c r="AL3" s="30" t="s">
        <v>12</v>
      </c>
      <c r="AM3" s="31"/>
      <c r="AN3" s="31"/>
      <c r="AO3" s="32"/>
      <c r="AP3" s="33" t="s">
        <v>13</v>
      </c>
      <c r="AQ3" s="33" t="s">
        <v>14</v>
      </c>
      <c r="AR3" s="34" t="s">
        <v>15</v>
      </c>
      <c r="AS3" s="34"/>
    </row>
    <row r="4" spans="2:67" s="9" customFormat="1" ht="24" customHeight="1" x14ac:dyDescent="0.2">
      <c r="B4" s="36"/>
      <c r="C4" s="37"/>
      <c r="D4" s="38"/>
      <c r="E4" s="38"/>
      <c r="F4" s="39"/>
      <c r="G4" s="40" t="s">
        <v>16</v>
      </c>
      <c r="H4" s="30" t="s">
        <v>17</v>
      </c>
      <c r="I4" s="31"/>
      <c r="J4" s="32"/>
      <c r="K4" s="22" t="s">
        <v>18</v>
      </c>
      <c r="L4" s="30" t="s">
        <v>19</v>
      </c>
      <c r="M4" s="31"/>
      <c r="N4" s="32"/>
      <c r="O4" s="29" t="s">
        <v>20</v>
      </c>
      <c r="P4" s="29" t="s">
        <v>21</v>
      </c>
      <c r="Q4" s="22" t="s">
        <v>22</v>
      </c>
      <c r="R4" s="29" t="s">
        <v>23</v>
      </c>
      <c r="S4" s="22" t="s">
        <v>18</v>
      </c>
      <c r="T4" s="29" t="s">
        <v>24</v>
      </c>
      <c r="U4" s="29" t="s">
        <v>25</v>
      </c>
      <c r="V4" s="41" t="s">
        <v>26</v>
      </c>
      <c r="W4" s="31"/>
      <c r="X4" s="31"/>
      <c r="Y4" s="31"/>
      <c r="Z4" s="31"/>
      <c r="AA4" s="31"/>
      <c r="AB4" s="31"/>
      <c r="AC4" s="32"/>
      <c r="AD4" s="30" t="s">
        <v>27</v>
      </c>
      <c r="AE4" s="31"/>
      <c r="AF4" s="32"/>
      <c r="AG4" s="42" t="s">
        <v>28</v>
      </c>
      <c r="AH4" s="29" t="s">
        <v>29</v>
      </c>
      <c r="AI4" s="43" t="s">
        <v>30</v>
      </c>
      <c r="AJ4" s="44"/>
      <c r="AK4" s="44"/>
      <c r="AL4" s="45"/>
      <c r="AM4" s="46"/>
      <c r="AN4" s="46"/>
      <c r="AO4" s="47"/>
      <c r="AP4" s="48"/>
      <c r="AQ4" s="48"/>
      <c r="AR4" s="34"/>
      <c r="AS4" s="34"/>
    </row>
    <row r="5" spans="2:67" s="9" customFormat="1" ht="24" customHeight="1" x14ac:dyDescent="0.2">
      <c r="B5" s="36"/>
      <c r="C5" s="37"/>
      <c r="D5" s="38"/>
      <c r="E5" s="38"/>
      <c r="F5" s="39"/>
      <c r="G5" s="49"/>
      <c r="H5" s="50"/>
      <c r="I5" s="51"/>
      <c r="J5" s="52"/>
      <c r="K5" s="39"/>
      <c r="L5" s="50"/>
      <c r="M5" s="51"/>
      <c r="N5" s="52"/>
      <c r="O5" s="44"/>
      <c r="P5" s="44"/>
      <c r="Q5" s="39"/>
      <c r="R5" s="44"/>
      <c r="S5" s="39"/>
      <c r="T5" s="44"/>
      <c r="U5" s="44"/>
      <c r="V5" s="45"/>
      <c r="W5" s="46"/>
      <c r="X5" s="46"/>
      <c r="Y5" s="46"/>
      <c r="Z5" s="46"/>
      <c r="AA5" s="46"/>
      <c r="AB5" s="46"/>
      <c r="AC5" s="47"/>
      <c r="AD5" s="50"/>
      <c r="AE5" s="51"/>
      <c r="AF5" s="52"/>
      <c r="AG5" s="53"/>
      <c r="AH5" s="44"/>
      <c r="AI5" s="44"/>
      <c r="AJ5" s="44"/>
      <c r="AK5" s="44"/>
      <c r="AL5" s="54" t="s">
        <v>31</v>
      </c>
      <c r="AM5" s="54" t="s">
        <v>32</v>
      </c>
      <c r="AN5" s="40" t="s">
        <v>33</v>
      </c>
      <c r="AO5" s="54" t="s">
        <v>34</v>
      </c>
      <c r="AP5" s="48"/>
      <c r="AQ5" s="48"/>
      <c r="AR5" s="55" t="s">
        <v>31</v>
      </c>
      <c r="AS5" s="56" t="s">
        <v>35</v>
      </c>
    </row>
    <row r="6" spans="2:67" s="9" customFormat="1" ht="24" customHeight="1" x14ac:dyDescent="0.2">
      <c r="B6" s="36"/>
      <c r="C6" s="37"/>
      <c r="D6" s="38"/>
      <c r="E6" s="38"/>
      <c r="F6" s="39"/>
      <c r="G6" s="49"/>
      <c r="H6" s="50"/>
      <c r="I6" s="51"/>
      <c r="J6" s="52"/>
      <c r="K6" s="39"/>
      <c r="L6" s="50"/>
      <c r="M6" s="51"/>
      <c r="N6" s="52"/>
      <c r="O6" s="44"/>
      <c r="P6" s="44"/>
      <c r="Q6" s="39"/>
      <c r="R6" s="44"/>
      <c r="S6" s="39"/>
      <c r="T6" s="44"/>
      <c r="U6" s="44"/>
      <c r="V6" s="26" t="s">
        <v>36</v>
      </c>
      <c r="W6" s="27"/>
      <c r="X6" s="27"/>
      <c r="Y6" s="27"/>
      <c r="Z6" s="28"/>
      <c r="AA6" s="41" t="s">
        <v>34</v>
      </c>
      <c r="AB6" s="57"/>
      <c r="AC6" s="58"/>
      <c r="AD6" s="50"/>
      <c r="AE6" s="51"/>
      <c r="AF6" s="52"/>
      <c r="AG6" s="53"/>
      <c r="AH6" s="44"/>
      <c r="AI6" s="44"/>
      <c r="AJ6" s="44"/>
      <c r="AK6" s="44"/>
      <c r="AL6" s="49"/>
      <c r="AM6" s="49"/>
      <c r="AN6" s="49"/>
      <c r="AO6" s="49"/>
      <c r="AP6" s="48"/>
      <c r="AQ6" s="48"/>
      <c r="AR6" s="59"/>
      <c r="AS6" s="60"/>
    </row>
    <row r="7" spans="2:67" s="9" customFormat="1" ht="24" customHeight="1" x14ac:dyDescent="0.2">
      <c r="B7" s="36"/>
      <c r="C7" s="37"/>
      <c r="D7" s="38"/>
      <c r="E7" s="38"/>
      <c r="F7" s="39"/>
      <c r="G7" s="49"/>
      <c r="H7" s="61"/>
      <c r="I7" s="40" t="s">
        <v>37</v>
      </c>
      <c r="J7" s="40" t="s">
        <v>38</v>
      </c>
      <c r="K7" s="39"/>
      <c r="L7" s="61"/>
      <c r="M7" s="40" t="s">
        <v>37</v>
      </c>
      <c r="N7" s="40" t="s">
        <v>38</v>
      </c>
      <c r="O7" s="44"/>
      <c r="P7" s="44"/>
      <c r="Q7" s="39"/>
      <c r="R7" s="44"/>
      <c r="S7" s="39"/>
      <c r="T7" s="44"/>
      <c r="U7" s="44"/>
      <c r="V7" s="40" t="s">
        <v>39</v>
      </c>
      <c r="W7" s="40" t="s">
        <v>40</v>
      </c>
      <c r="X7" s="40" t="s">
        <v>41</v>
      </c>
      <c r="Y7" s="40" t="s">
        <v>42</v>
      </c>
      <c r="Z7" s="40" t="s">
        <v>43</v>
      </c>
      <c r="AA7" s="50"/>
      <c r="AB7" s="40" t="s">
        <v>37</v>
      </c>
      <c r="AC7" s="40" t="s">
        <v>38</v>
      </c>
      <c r="AD7" s="61"/>
      <c r="AE7" s="40" t="s">
        <v>37</v>
      </c>
      <c r="AF7" s="40" t="s">
        <v>38</v>
      </c>
      <c r="AG7" s="53"/>
      <c r="AH7" s="44"/>
      <c r="AI7" s="44"/>
      <c r="AJ7" s="44"/>
      <c r="AK7" s="44"/>
      <c r="AL7" s="49"/>
      <c r="AM7" s="49"/>
      <c r="AN7" s="49"/>
      <c r="AO7" s="49"/>
      <c r="AP7" s="48"/>
      <c r="AQ7" s="48"/>
      <c r="AR7" s="59"/>
      <c r="AS7" s="60"/>
    </row>
    <row r="8" spans="2:67" s="9" customFormat="1" ht="39.950000000000003" customHeight="1" x14ac:dyDescent="0.2">
      <c r="B8" s="62"/>
      <c r="C8" s="63"/>
      <c r="D8" s="64"/>
      <c r="E8" s="64"/>
      <c r="F8" s="65"/>
      <c r="G8" s="66"/>
      <c r="H8" s="67"/>
      <c r="I8" s="66"/>
      <c r="J8" s="66"/>
      <c r="K8" s="65"/>
      <c r="L8" s="67"/>
      <c r="M8" s="66"/>
      <c r="N8" s="66"/>
      <c r="O8" s="68"/>
      <c r="P8" s="68"/>
      <c r="Q8" s="65"/>
      <c r="R8" s="68"/>
      <c r="S8" s="65"/>
      <c r="T8" s="68"/>
      <c r="U8" s="68"/>
      <c r="V8" s="66"/>
      <c r="W8" s="66"/>
      <c r="X8" s="66"/>
      <c r="Y8" s="66"/>
      <c r="Z8" s="66"/>
      <c r="AA8" s="45"/>
      <c r="AB8" s="66"/>
      <c r="AC8" s="66"/>
      <c r="AD8" s="67"/>
      <c r="AE8" s="66"/>
      <c r="AF8" s="66"/>
      <c r="AG8" s="69"/>
      <c r="AH8" s="68"/>
      <c r="AI8" s="68"/>
      <c r="AJ8" s="68"/>
      <c r="AK8" s="68"/>
      <c r="AL8" s="66"/>
      <c r="AM8" s="66"/>
      <c r="AN8" s="66"/>
      <c r="AO8" s="66"/>
      <c r="AP8" s="70"/>
      <c r="AQ8" s="70"/>
      <c r="AR8" s="71"/>
      <c r="AS8" s="72"/>
    </row>
    <row r="9" spans="2:67" ht="11.25" customHeight="1" x14ac:dyDescent="0.15"/>
    <row r="10" spans="2:67" ht="24" customHeight="1" x14ac:dyDescent="0.2">
      <c r="B10" s="75" t="s">
        <v>44</v>
      </c>
      <c r="C10" s="76" t="s">
        <v>45</v>
      </c>
      <c r="D10" s="77"/>
      <c r="E10" s="78">
        <v>12</v>
      </c>
      <c r="F10" s="79"/>
      <c r="G10" s="78">
        <v>12</v>
      </c>
      <c r="H10" s="78">
        <v>0</v>
      </c>
      <c r="I10" s="78">
        <v>0</v>
      </c>
      <c r="J10" s="78">
        <v>0</v>
      </c>
      <c r="K10" s="80">
        <v>0</v>
      </c>
      <c r="L10" s="78">
        <v>0</v>
      </c>
      <c r="M10" s="78">
        <v>0</v>
      </c>
      <c r="N10" s="78">
        <v>0</v>
      </c>
      <c r="O10" s="79"/>
      <c r="P10" s="78">
        <v>0</v>
      </c>
      <c r="Q10" s="79"/>
      <c r="R10" s="78">
        <v>0</v>
      </c>
      <c r="S10" s="80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8">
        <v>0</v>
      </c>
      <c r="AN10" s="78">
        <v>0</v>
      </c>
      <c r="AO10" s="78">
        <v>0</v>
      </c>
      <c r="AP10" s="81">
        <v>0</v>
      </c>
      <c r="AQ10" s="81">
        <v>0</v>
      </c>
      <c r="AR10" s="81">
        <v>0</v>
      </c>
      <c r="AS10" s="81">
        <v>0</v>
      </c>
      <c r="AU10" s="74" t="e">
        <f>#REF!</f>
        <v>#REF!</v>
      </c>
      <c r="AV10" s="82"/>
      <c r="AW10" s="83" t="str">
        <f>IF(E10&gt;=G10+H10,"","×")</f>
        <v/>
      </c>
      <c r="AX10" s="83" t="str">
        <f>IF(H10&gt;=I10+J10,"","×")</f>
        <v/>
      </c>
      <c r="AY10" s="83" t="str">
        <f>IF(H10&gt;=L10,"","×")</f>
        <v/>
      </c>
      <c r="AZ10" s="84"/>
      <c r="BA10" s="83" t="str">
        <f>IF(E10&gt;=P10,"","×")</f>
        <v/>
      </c>
      <c r="BB10" s="82"/>
      <c r="BC10" s="83" t="str">
        <f>IF(P10&gt;=R10,"","×")</f>
        <v/>
      </c>
      <c r="BD10" s="83" t="str">
        <f>IF(R10&gt;=T10,"","×")</f>
        <v/>
      </c>
      <c r="BE10" s="83" t="str">
        <f>IF(AA10=SUM(V10:Z10),"","×")</f>
        <v/>
      </c>
      <c r="BF10" s="83" t="str">
        <f>IF(AA10&gt;=AB10+AC10,"","×")</f>
        <v/>
      </c>
      <c r="BG10" s="83" t="str">
        <f t="shared" ref="BG10:BH12" si="0">IF(I10&gt;=AB10,"","×")</f>
        <v/>
      </c>
      <c r="BH10" s="83" t="str">
        <f t="shared" si="0"/>
        <v/>
      </c>
      <c r="BI10" s="83" t="str">
        <f>IF(AD10&gt;=AE10+AF10,"","×")</f>
        <v/>
      </c>
      <c r="BJ10" s="83" t="str">
        <f t="shared" ref="BJ10:BK12" si="1">IF(I10&gt;=AE10,"","×")</f>
        <v/>
      </c>
      <c r="BK10" s="83" t="str">
        <f t="shared" si="1"/>
        <v/>
      </c>
      <c r="BL10" s="83" t="str">
        <f>IF(SUM(AL10:AN10)=AO10,"","×")</f>
        <v/>
      </c>
      <c r="BM10" s="83" t="str">
        <f>IF(AA10=AO10,"","×")</f>
        <v/>
      </c>
      <c r="BN10" s="83" t="str">
        <f>IF(U10+AA10+AD10+SUM(AG10:AI10)+AK10&gt;=L10,"","×")</f>
        <v/>
      </c>
      <c r="BO10" s="83" t="str">
        <f>IF(U10+AA10+AD10+SUM(AG10:AI10)+AK10&gt;=T10,"","×")</f>
        <v/>
      </c>
    </row>
    <row r="11" spans="2:67" ht="24" customHeight="1" thickBot="1" x14ac:dyDescent="0.25">
      <c r="B11" s="85" t="s">
        <v>46</v>
      </c>
      <c r="C11" s="86" t="s">
        <v>45</v>
      </c>
      <c r="D11" s="87"/>
      <c r="E11" s="88">
        <v>24</v>
      </c>
      <c r="F11" s="89"/>
      <c r="G11" s="88">
        <v>24</v>
      </c>
      <c r="H11" s="88">
        <v>0</v>
      </c>
      <c r="I11" s="88">
        <v>0</v>
      </c>
      <c r="J11" s="88">
        <v>0</v>
      </c>
      <c r="K11" s="90">
        <v>0</v>
      </c>
      <c r="L11" s="88">
        <v>0</v>
      </c>
      <c r="M11" s="88">
        <v>0</v>
      </c>
      <c r="N11" s="88">
        <v>0</v>
      </c>
      <c r="O11" s="89"/>
      <c r="P11" s="88">
        <v>0</v>
      </c>
      <c r="Q11" s="89"/>
      <c r="R11" s="88">
        <v>0</v>
      </c>
      <c r="S11" s="90">
        <v>0</v>
      </c>
      <c r="T11" s="88">
        <v>0</v>
      </c>
      <c r="U11" s="88">
        <v>0</v>
      </c>
      <c r="V11" s="88">
        <v>0</v>
      </c>
      <c r="W11" s="88">
        <v>0</v>
      </c>
      <c r="X11" s="88">
        <v>0</v>
      </c>
      <c r="Y11" s="88">
        <v>0</v>
      </c>
      <c r="Z11" s="88">
        <v>0</v>
      </c>
      <c r="AA11" s="88">
        <v>0</v>
      </c>
      <c r="AB11" s="88">
        <v>0</v>
      </c>
      <c r="AC11" s="88">
        <v>0</v>
      </c>
      <c r="AD11" s="88">
        <v>0</v>
      </c>
      <c r="AE11" s="88">
        <v>0</v>
      </c>
      <c r="AF11" s="88">
        <v>0</v>
      </c>
      <c r="AG11" s="88">
        <v>0</v>
      </c>
      <c r="AH11" s="88">
        <v>0</v>
      </c>
      <c r="AI11" s="88">
        <v>0</v>
      </c>
      <c r="AJ11" s="88">
        <v>0</v>
      </c>
      <c r="AK11" s="88">
        <v>0</v>
      </c>
      <c r="AL11" s="88">
        <v>0</v>
      </c>
      <c r="AM11" s="88">
        <v>0</v>
      </c>
      <c r="AN11" s="88">
        <v>0</v>
      </c>
      <c r="AO11" s="88">
        <v>0</v>
      </c>
      <c r="AP11" s="91">
        <v>0</v>
      </c>
      <c r="AQ11" s="91">
        <v>0</v>
      </c>
      <c r="AR11" s="91">
        <v>0</v>
      </c>
      <c r="AS11" s="91">
        <v>0</v>
      </c>
      <c r="AU11" s="74" t="e">
        <f>#REF!</f>
        <v>#REF!</v>
      </c>
      <c r="AV11" s="82"/>
      <c r="AW11" s="83" t="str">
        <f>IF(E11&gt;=G11+H11,"","×")</f>
        <v/>
      </c>
      <c r="AX11" s="83" t="str">
        <f>IF(H11&gt;=I11+J11,"","×")</f>
        <v/>
      </c>
      <c r="AY11" s="83" t="str">
        <f>IF(H11&gt;=L11,"","×")</f>
        <v/>
      </c>
      <c r="AZ11" s="84"/>
      <c r="BA11" s="83" t="str">
        <f>IF(E11&gt;=P11,"","×")</f>
        <v/>
      </c>
      <c r="BB11" s="82"/>
      <c r="BC11" s="83" t="str">
        <f>IF(P11&gt;=R11,"","×")</f>
        <v/>
      </c>
      <c r="BD11" s="83" t="str">
        <f>IF(R11&gt;=T11,"","×")</f>
        <v/>
      </c>
      <c r="BE11" s="83" t="str">
        <f>IF(AA11=SUM(V11:Z11),"","×")</f>
        <v/>
      </c>
      <c r="BF11" s="83" t="str">
        <f>IF(AA11&gt;=AB11+AC11,"","×")</f>
        <v/>
      </c>
      <c r="BG11" s="83" t="str">
        <f t="shared" si="0"/>
        <v/>
      </c>
      <c r="BH11" s="83" t="str">
        <f t="shared" si="0"/>
        <v/>
      </c>
      <c r="BI11" s="83" t="str">
        <f>IF(AD11&gt;=AE11+AF11,"","×")</f>
        <v/>
      </c>
      <c r="BJ11" s="83" t="str">
        <f t="shared" si="1"/>
        <v/>
      </c>
      <c r="BK11" s="83" t="str">
        <f t="shared" si="1"/>
        <v/>
      </c>
      <c r="BL11" s="83" t="str">
        <f>IF(SUM(AL11:AN11)=AO11,"","×")</f>
        <v/>
      </c>
      <c r="BM11" s="83" t="str">
        <f>IF(AA11=AO11,"","×")</f>
        <v/>
      </c>
      <c r="BN11" s="83" t="str">
        <f>IF(U11+AA11+AD11+SUM(AG11:AI11)+AK11&gt;=L11,"","×")</f>
        <v/>
      </c>
      <c r="BO11" s="83" t="str">
        <f>IF(U11+AA11+AD11+SUM(AG11:AI11)+AK11&gt;=T11,"","×")</f>
        <v/>
      </c>
    </row>
    <row r="12" spans="2:67" ht="24" customHeight="1" thickTop="1" x14ac:dyDescent="0.2">
      <c r="B12" s="92"/>
      <c r="C12" s="93" t="s">
        <v>47</v>
      </c>
      <c r="D12" s="94"/>
      <c r="E12" s="95">
        <v>36</v>
      </c>
      <c r="F12" s="96"/>
      <c r="G12" s="95">
        <v>36</v>
      </c>
      <c r="H12" s="95">
        <v>0</v>
      </c>
      <c r="I12" s="95">
        <v>0</v>
      </c>
      <c r="J12" s="95">
        <v>0</v>
      </c>
      <c r="K12" s="97">
        <v>0</v>
      </c>
      <c r="L12" s="95">
        <v>0</v>
      </c>
      <c r="M12" s="95">
        <v>0</v>
      </c>
      <c r="N12" s="95">
        <v>0</v>
      </c>
      <c r="O12" s="96"/>
      <c r="P12" s="95">
        <v>0</v>
      </c>
      <c r="Q12" s="96"/>
      <c r="R12" s="95">
        <v>0</v>
      </c>
      <c r="S12" s="97">
        <v>0</v>
      </c>
      <c r="T12" s="95">
        <v>0</v>
      </c>
      <c r="U12" s="95">
        <v>0</v>
      </c>
      <c r="V12" s="95">
        <v>0</v>
      </c>
      <c r="W12" s="95">
        <v>0</v>
      </c>
      <c r="X12" s="95">
        <v>0</v>
      </c>
      <c r="Y12" s="95">
        <v>0</v>
      </c>
      <c r="Z12" s="95">
        <v>0</v>
      </c>
      <c r="AA12" s="95">
        <v>0</v>
      </c>
      <c r="AB12" s="95">
        <v>0</v>
      </c>
      <c r="AC12" s="95">
        <v>0</v>
      </c>
      <c r="AD12" s="95">
        <v>0</v>
      </c>
      <c r="AE12" s="95">
        <v>0</v>
      </c>
      <c r="AF12" s="95">
        <v>0</v>
      </c>
      <c r="AG12" s="95">
        <v>0</v>
      </c>
      <c r="AH12" s="95">
        <v>0</v>
      </c>
      <c r="AI12" s="95">
        <v>0</v>
      </c>
      <c r="AJ12" s="95">
        <v>0</v>
      </c>
      <c r="AK12" s="95">
        <v>0</v>
      </c>
      <c r="AL12" s="95">
        <v>0</v>
      </c>
      <c r="AM12" s="95">
        <v>0</v>
      </c>
      <c r="AN12" s="95">
        <v>0</v>
      </c>
      <c r="AO12" s="95">
        <v>0</v>
      </c>
      <c r="AP12" s="98">
        <v>0</v>
      </c>
      <c r="AQ12" s="98">
        <v>0</v>
      </c>
      <c r="AR12" s="98">
        <v>0</v>
      </c>
      <c r="AS12" s="98">
        <v>0</v>
      </c>
      <c r="AU12" s="74" t="e">
        <f>#REF!</f>
        <v>#REF!</v>
      </c>
      <c r="AV12" s="82"/>
      <c r="AW12" s="83" t="str">
        <f>IF(E12&gt;=G12+H12,"","×")</f>
        <v/>
      </c>
      <c r="AX12" s="83" t="str">
        <f>IF(H12&gt;=I12+J12,"","×")</f>
        <v/>
      </c>
      <c r="AY12" s="83" t="str">
        <f>IF(H12&gt;=L12,"","×")</f>
        <v/>
      </c>
      <c r="AZ12" s="84"/>
      <c r="BA12" s="83" t="str">
        <f>IF(E12&gt;=P12,"","×")</f>
        <v/>
      </c>
      <c r="BB12" s="82"/>
      <c r="BC12" s="83" t="str">
        <f>IF(P12&gt;=R12,"","×")</f>
        <v/>
      </c>
      <c r="BD12" s="83" t="str">
        <f>IF(R12&gt;=T12,"","×")</f>
        <v/>
      </c>
      <c r="BE12" s="83" t="str">
        <f>IF(AA12=SUM(V12:Z12),"","×")</f>
        <v/>
      </c>
      <c r="BF12" s="83" t="str">
        <f>IF(AA12&gt;=AB12+AC12,"","×")</f>
        <v/>
      </c>
      <c r="BG12" s="83" t="str">
        <f t="shared" si="0"/>
        <v/>
      </c>
      <c r="BH12" s="83" t="str">
        <f t="shared" si="0"/>
        <v/>
      </c>
      <c r="BI12" s="83" t="str">
        <f>IF(AD12&gt;=AE12+AF12,"","×")</f>
        <v/>
      </c>
      <c r="BJ12" s="83" t="str">
        <f t="shared" si="1"/>
        <v/>
      </c>
      <c r="BK12" s="83" t="str">
        <f t="shared" si="1"/>
        <v/>
      </c>
      <c r="BL12" s="83" t="str">
        <f>IF(SUM(AL12:AN12)=AO12,"","×")</f>
        <v/>
      </c>
      <c r="BM12" s="83" t="str">
        <f>IF(AA12=AO12,"","×")</f>
        <v/>
      </c>
      <c r="BN12" s="83" t="str">
        <f>IF(U12+AA12+AD12+SUM(AG12:AI12)+AK12&gt;=L12,"","×")</f>
        <v/>
      </c>
      <c r="BO12" s="83" t="str">
        <f>IF(U12+AA12+AD12+SUM(AG12:AI12)+AK12&gt;=T12,"","×")</f>
        <v/>
      </c>
    </row>
    <row r="13" spans="2:67" ht="17.25" customHeight="1" x14ac:dyDescent="0.2">
      <c r="B13" s="99"/>
      <c r="C13" s="9"/>
      <c r="D13" s="100"/>
      <c r="E13" s="101"/>
      <c r="F13" s="102"/>
      <c r="G13" s="103"/>
      <c r="H13" s="103"/>
      <c r="I13" s="103"/>
      <c r="J13" s="103"/>
      <c r="K13" s="102"/>
      <c r="L13" s="103"/>
      <c r="M13" s="102"/>
      <c r="N13" s="102"/>
      <c r="O13" s="102"/>
      <c r="P13" s="103"/>
      <c r="Q13" s="102"/>
      <c r="R13" s="103"/>
      <c r="S13" s="102"/>
      <c r="T13" s="103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4"/>
      <c r="AL13" s="104"/>
      <c r="AM13" s="104"/>
      <c r="AN13" s="104"/>
      <c r="AO13" s="104"/>
      <c r="AP13" s="105"/>
      <c r="AQ13" s="105"/>
      <c r="AR13" s="106"/>
      <c r="AS13" s="106"/>
    </row>
    <row r="14" spans="2:67" ht="24" customHeight="1" x14ac:dyDescent="0.2">
      <c r="B14" s="107"/>
      <c r="C14" s="108" t="s">
        <v>48</v>
      </c>
      <c r="D14" s="77"/>
      <c r="E14" s="78">
        <v>1149</v>
      </c>
      <c r="F14" s="79"/>
      <c r="G14" s="78">
        <v>1143</v>
      </c>
      <c r="H14" s="78">
        <v>6</v>
      </c>
      <c r="I14" s="78">
        <v>5</v>
      </c>
      <c r="J14" s="78">
        <v>0</v>
      </c>
      <c r="K14" s="81">
        <v>0.52219321148825071</v>
      </c>
      <c r="L14" s="78">
        <v>5</v>
      </c>
      <c r="M14" s="78">
        <v>4</v>
      </c>
      <c r="N14" s="78">
        <v>0</v>
      </c>
      <c r="O14" s="79"/>
      <c r="P14" s="78">
        <v>0</v>
      </c>
      <c r="Q14" s="79"/>
      <c r="R14" s="78">
        <v>0</v>
      </c>
      <c r="S14" s="80">
        <v>0</v>
      </c>
      <c r="T14" s="78">
        <v>0</v>
      </c>
      <c r="U14" s="78">
        <v>2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1</v>
      </c>
      <c r="AE14" s="78">
        <v>0</v>
      </c>
      <c r="AF14" s="78">
        <v>0</v>
      </c>
      <c r="AG14" s="78">
        <v>0</v>
      </c>
      <c r="AH14" s="78">
        <v>0</v>
      </c>
      <c r="AI14" s="78">
        <v>2</v>
      </c>
      <c r="AJ14" s="78">
        <v>1</v>
      </c>
      <c r="AK14" s="78">
        <v>0</v>
      </c>
      <c r="AL14" s="78">
        <v>0</v>
      </c>
      <c r="AM14" s="78">
        <v>0</v>
      </c>
      <c r="AN14" s="78">
        <v>0</v>
      </c>
      <c r="AO14" s="78">
        <v>0</v>
      </c>
      <c r="AP14" s="81">
        <v>0</v>
      </c>
      <c r="AQ14" s="81">
        <v>0</v>
      </c>
      <c r="AR14" s="81">
        <f t="shared" ref="AR14:AR34" si="2">L14/H14%</f>
        <v>83.333333333333343</v>
      </c>
      <c r="AS14" s="81">
        <v>0</v>
      </c>
      <c r="AU14" s="74" t="e">
        <f>#REF!</f>
        <v>#REF!</v>
      </c>
      <c r="AV14" s="82"/>
      <c r="AW14" s="83" t="str">
        <f>IF(E14&gt;=G14+H14,"","×")</f>
        <v/>
      </c>
      <c r="AX14" s="83" t="str">
        <f>IF(H14&gt;=I14+J14,"","×")</f>
        <v/>
      </c>
      <c r="AY14" s="83" t="str">
        <f t="shared" ref="AY14:AY34" si="3">IF(H14&gt;=L14,"","×")</f>
        <v/>
      </c>
      <c r="AZ14" s="84"/>
      <c r="BA14" s="83" t="str">
        <f t="shared" ref="BA14:BA34" si="4">IF(E14&gt;=P14,"","×")</f>
        <v/>
      </c>
      <c r="BB14" s="82"/>
      <c r="BC14" s="83" t="str">
        <f>IF(P14&gt;=R14,"","×")</f>
        <v/>
      </c>
      <c r="BD14" s="83" t="str">
        <f>IF(R14&gt;=T14,"","×")</f>
        <v/>
      </c>
      <c r="BE14" s="83" t="str">
        <f>IF(AA14=SUM(V14:Z14),"","×")</f>
        <v/>
      </c>
      <c r="BF14" s="83" t="str">
        <f>IF(AA14&gt;=AB14+AC14,"","×")</f>
        <v/>
      </c>
      <c r="BG14" s="83" t="str">
        <f t="shared" ref="BG14:BH34" si="5">IF(I14&gt;=AB14,"","×")</f>
        <v/>
      </c>
      <c r="BH14" s="83" t="str">
        <f t="shared" si="5"/>
        <v/>
      </c>
      <c r="BI14" s="83" t="str">
        <f>IF(AD14&gt;=AE14+AF14,"","×")</f>
        <v/>
      </c>
      <c r="BJ14" s="83" t="str">
        <f t="shared" ref="BJ14:BK34" si="6">IF(I14&gt;=AE14,"","×")</f>
        <v/>
      </c>
      <c r="BK14" s="83" t="str">
        <f t="shared" si="6"/>
        <v/>
      </c>
      <c r="BL14" s="83" t="str">
        <f>IF(SUM(AL14:AN14)=AO14,"","×")</f>
        <v/>
      </c>
      <c r="BM14" s="83" t="str">
        <f t="shared" ref="BM14:BM34" si="7">IF(AA14=AO14,"","×")</f>
        <v/>
      </c>
      <c r="BN14" s="83" t="str">
        <f>IF(U14+AA14+AD14+SUM(AG14:AI14)+AK14&gt;=L14,"","×")</f>
        <v/>
      </c>
      <c r="BO14" s="83" t="str">
        <f t="shared" ref="BO14:BO34" si="8">IF(U14+AA14+AD14+SUM(AG14:AI14)+AK14&gt;=T14,"","×")</f>
        <v/>
      </c>
    </row>
    <row r="15" spans="2:67" ht="24" customHeight="1" x14ac:dyDescent="0.2">
      <c r="B15" s="109"/>
      <c r="C15" s="108" t="s">
        <v>49</v>
      </c>
      <c r="D15" s="77"/>
      <c r="E15" s="78">
        <v>1299</v>
      </c>
      <c r="F15" s="79"/>
      <c r="G15" s="78">
        <v>1288</v>
      </c>
      <c r="H15" s="78">
        <v>11</v>
      </c>
      <c r="I15" s="78">
        <v>7</v>
      </c>
      <c r="J15" s="78">
        <v>0</v>
      </c>
      <c r="K15" s="81">
        <v>0.84680523479599679</v>
      </c>
      <c r="L15" s="78">
        <v>9</v>
      </c>
      <c r="M15" s="78">
        <v>6</v>
      </c>
      <c r="N15" s="78">
        <v>0</v>
      </c>
      <c r="O15" s="79"/>
      <c r="P15" s="78">
        <v>1</v>
      </c>
      <c r="Q15" s="79"/>
      <c r="R15" s="78">
        <v>0</v>
      </c>
      <c r="S15" s="80">
        <v>0</v>
      </c>
      <c r="T15" s="78">
        <v>0</v>
      </c>
      <c r="U15" s="78">
        <v>5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1</v>
      </c>
      <c r="AE15" s="78">
        <v>1</v>
      </c>
      <c r="AF15" s="78">
        <v>0</v>
      </c>
      <c r="AG15" s="78">
        <v>0</v>
      </c>
      <c r="AH15" s="78">
        <v>0</v>
      </c>
      <c r="AI15" s="78">
        <v>3</v>
      </c>
      <c r="AJ15" s="78">
        <v>2</v>
      </c>
      <c r="AK15" s="78">
        <v>0</v>
      </c>
      <c r="AL15" s="78">
        <v>0</v>
      </c>
      <c r="AM15" s="78">
        <v>0</v>
      </c>
      <c r="AN15" s="78">
        <v>0</v>
      </c>
      <c r="AO15" s="78">
        <v>0</v>
      </c>
      <c r="AP15" s="81">
        <v>0</v>
      </c>
      <c r="AQ15" s="81">
        <v>0</v>
      </c>
      <c r="AR15" s="81">
        <f t="shared" si="2"/>
        <v>81.818181818181813</v>
      </c>
      <c r="AS15" s="81">
        <v>0</v>
      </c>
      <c r="AU15" s="74" t="e">
        <f>#REF!</f>
        <v>#REF!</v>
      </c>
      <c r="AV15" s="82"/>
      <c r="AW15" s="83" t="str">
        <f t="shared" ref="AW15:AW34" si="9">IF(E15&gt;=G15+H15,"","×")</f>
        <v/>
      </c>
      <c r="AX15" s="83" t="str">
        <f t="shared" ref="AX15:AX34" si="10">IF(H15&gt;=I15+J15,"","×")</f>
        <v/>
      </c>
      <c r="AY15" s="83" t="str">
        <f t="shared" si="3"/>
        <v/>
      </c>
      <c r="AZ15" s="84"/>
      <c r="BA15" s="83" t="str">
        <f t="shared" si="4"/>
        <v/>
      </c>
      <c r="BB15" s="82"/>
      <c r="BC15" s="83" t="str">
        <f t="shared" ref="BC15:BC34" si="11">IF(P15&gt;=R15,"","×")</f>
        <v/>
      </c>
      <c r="BD15" s="83" t="str">
        <f t="shared" ref="BD15:BD34" si="12">IF(R15&gt;=T15,"","×")</f>
        <v/>
      </c>
      <c r="BE15" s="83" t="str">
        <f t="shared" ref="BE15:BE34" si="13">IF(AA15=SUM(V15:Z15),"","×")</f>
        <v/>
      </c>
      <c r="BF15" s="83" t="str">
        <f t="shared" ref="BF15:BF34" si="14">IF(AA15&gt;=AB15+AC15,"","×")</f>
        <v/>
      </c>
      <c r="BG15" s="83" t="str">
        <f t="shared" si="5"/>
        <v/>
      </c>
      <c r="BH15" s="83" t="str">
        <f t="shared" si="5"/>
        <v/>
      </c>
      <c r="BI15" s="83" t="str">
        <f t="shared" ref="BI15:BI34" si="15">IF(AD15&gt;=AE15+AF15,"","×")</f>
        <v/>
      </c>
      <c r="BJ15" s="83" t="str">
        <f t="shared" si="6"/>
        <v/>
      </c>
      <c r="BK15" s="83" t="str">
        <f t="shared" si="6"/>
        <v/>
      </c>
      <c r="BL15" s="83" t="str">
        <f t="shared" ref="BL15:BL34" si="16">IF(SUM(AL15:AN15)=AO15,"","×")</f>
        <v/>
      </c>
      <c r="BM15" s="83" t="str">
        <f t="shared" si="7"/>
        <v/>
      </c>
      <c r="BN15" s="83" t="str">
        <f t="shared" ref="BN15:BN34" si="17">IF(U15+AA15+AD15+SUM(AG15:AI15)+AK15&gt;=L15,"","×")</f>
        <v/>
      </c>
      <c r="BO15" s="83" t="str">
        <f t="shared" si="8"/>
        <v/>
      </c>
    </row>
    <row r="16" spans="2:67" ht="24" customHeight="1" x14ac:dyDescent="0.2">
      <c r="B16" s="109"/>
      <c r="C16" s="108" t="s">
        <v>50</v>
      </c>
      <c r="D16" s="77"/>
      <c r="E16" s="78">
        <v>1163</v>
      </c>
      <c r="F16" s="79"/>
      <c r="G16" s="78">
        <v>1154</v>
      </c>
      <c r="H16" s="78">
        <v>9</v>
      </c>
      <c r="I16" s="78">
        <v>6</v>
      </c>
      <c r="J16" s="78">
        <v>0</v>
      </c>
      <c r="K16" s="81">
        <v>0.7738607050730868</v>
      </c>
      <c r="L16" s="78">
        <v>7</v>
      </c>
      <c r="M16" s="78">
        <v>4</v>
      </c>
      <c r="N16" s="78">
        <v>0</v>
      </c>
      <c r="O16" s="79"/>
      <c r="P16" s="78">
        <v>0</v>
      </c>
      <c r="Q16" s="79"/>
      <c r="R16" s="78">
        <v>0</v>
      </c>
      <c r="S16" s="80">
        <v>0</v>
      </c>
      <c r="T16" s="78">
        <v>0</v>
      </c>
      <c r="U16" s="78">
        <v>4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3</v>
      </c>
      <c r="AJ16" s="78">
        <v>2</v>
      </c>
      <c r="AK16" s="78">
        <v>0</v>
      </c>
      <c r="AL16" s="78">
        <v>0</v>
      </c>
      <c r="AM16" s="78">
        <v>0</v>
      </c>
      <c r="AN16" s="78">
        <v>0</v>
      </c>
      <c r="AO16" s="78">
        <v>0</v>
      </c>
      <c r="AP16" s="81">
        <v>0</v>
      </c>
      <c r="AQ16" s="81">
        <v>0</v>
      </c>
      <c r="AR16" s="81">
        <f t="shared" si="2"/>
        <v>77.777777777777786</v>
      </c>
      <c r="AS16" s="81">
        <v>0</v>
      </c>
      <c r="AU16" s="74" t="e">
        <f>#REF!</f>
        <v>#REF!</v>
      </c>
      <c r="AV16" s="82"/>
      <c r="AW16" s="83" t="str">
        <f t="shared" si="9"/>
        <v/>
      </c>
      <c r="AX16" s="83" t="str">
        <f t="shared" si="10"/>
        <v/>
      </c>
      <c r="AY16" s="83" t="str">
        <f>IF(H16&gt;=L16,"","×")</f>
        <v/>
      </c>
      <c r="AZ16" s="84"/>
      <c r="BA16" s="83" t="str">
        <f t="shared" si="4"/>
        <v/>
      </c>
      <c r="BB16" s="82"/>
      <c r="BC16" s="83" t="str">
        <f t="shared" si="11"/>
        <v/>
      </c>
      <c r="BD16" s="83" t="str">
        <f t="shared" si="12"/>
        <v/>
      </c>
      <c r="BE16" s="83" t="str">
        <f t="shared" si="13"/>
        <v/>
      </c>
      <c r="BF16" s="83" t="str">
        <f t="shared" si="14"/>
        <v/>
      </c>
      <c r="BG16" s="83" t="str">
        <f t="shared" si="5"/>
        <v/>
      </c>
      <c r="BH16" s="83" t="str">
        <f t="shared" si="5"/>
        <v/>
      </c>
      <c r="BI16" s="83" t="str">
        <f t="shared" si="15"/>
        <v/>
      </c>
      <c r="BJ16" s="83" t="str">
        <f t="shared" si="6"/>
        <v/>
      </c>
      <c r="BK16" s="83" t="str">
        <f t="shared" si="6"/>
        <v/>
      </c>
      <c r="BL16" s="83" t="str">
        <f t="shared" si="16"/>
        <v/>
      </c>
      <c r="BM16" s="83" t="str">
        <f t="shared" si="7"/>
        <v/>
      </c>
      <c r="BN16" s="83" t="str">
        <f t="shared" si="17"/>
        <v/>
      </c>
      <c r="BO16" s="83" t="str">
        <f t="shared" si="8"/>
        <v/>
      </c>
    </row>
    <row r="17" spans="2:67" ht="24" customHeight="1" x14ac:dyDescent="0.2">
      <c r="B17" s="109"/>
      <c r="C17" s="108" t="s">
        <v>51</v>
      </c>
      <c r="D17" s="77"/>
      <c r="E17" s="78">
        <v>1172</v>
      </c>
      <c r="F17" s="79"/>
      <c r="G17" s="78">
        <v>1159</v>
      </c>
      <c r="H17" s="78">
        <v>13</v>
      </c>
      <c r="I17" s="78">
        <v>10</v>
      </c>
      <c r="J17" s="78">
        <v>0</v>
      </c>
      <c r="K17" s="81">
        <v>1.1092150170648465</v>
      </c>
      <c r="L17" s="78">
        <v>8</v>
      </c>
      <c r="M17" s="78">
        <v>6</v>
      </c>
      <c r="N17" s="78">
        <v>0</v>
      </c>
      <c r="O17" s="79"/>
      <c r="P17" s="78">
        <v>1</v>
      </c>
      <c r="Q17" s="79"/>
      <c r="R17" s="78">
        <v>0</v>
      </c>
      <c r="S17" s="80">
        <v>0</v>
      </c>
      <c r="T17" s="78">
        <v>0</v>
      </c>
      <c r="U17" s="78">
        <v>3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5</v>
      </c>
      <c r="AJ17" s="78">
        <v>5</v>
      </c>
      <c r="AK17" s="78">
        <v>0</v>
      </c>
      <c r="AL17" s="78">
        <v>0</v>
      </c>
      <c r="AM17" s="78">
        <v>0</v>
      </c>
      <c r="AN17" s="78">
        <v>0</v>
      </c>
      <c r="AO17" s="78">
        <v>0</v>
      </c>
      <c r="AP17" s="81">
        <v>0</v>
      </c>
      <c r="AQ17" s="81">
        <v>0</v>
      </c>
      <c r="AR17" s="81">
        <f t="shared" si="2"/>
        <v>61.538461538461533</v>
      </c>
      <c r="AS17" s="81">
        <v>0</v>
      </c>
      <c r="AU17" s="74" t="e">
        <f>#REF!</f>
        <v>#REF!</v>
      </c>
      <c r="AV17" s="82"/>
      <c r="AW17" s="83" t="str">
        <f t="shared" si="9"/>
        <v/>
      </c>
      <c r="AX17" s="83" t="str">
        <f t="shared" si="10"/>
        <v/>
      </c>
      <c r="AY17" s="83" t="str">
        <f t="shared" si="3"/>
        <v/>
      </c>
      <c r="AZ17" s="84"/>
      <c r="BA17" s="83" t="str">
        <f t="shared" si="4"/>
        <v/>
      </c>
      <c r="BB17" s="82"/>
      <c r="BC17" s="83" t="str">
        <f t="shared" si="11"/>
        <v/>
      </c>
      <c r="BD17" s="83" t="str">
        <f t="shared" si="12"/>
        <v/>
      </c>
      <c r="BE17" s="83" t="str">
        <f t="shared" si="13"/>
        <v/>
      </c>
      <c r="BF17" s="83" t="str">
        <f t="shared" si="14"/>
        <v/>
      </c>
      <c r="BG17" s="83" t="str">
        <f t="shared" si="5"/>
        <v/>
      </c>
      <c r="BH17" s="83" t="str">
        <f t="shared" si="5"/>
        <v/>
      </c>
      <c r="BI17" s="83" t="str">
        <f t="shared" si="15"/>
        <v/>
      </c>
      <c r="BJ17" s="83" t="str">
        <f t="shared" si="6"/>
        <v/>
      </c>
      <c r="BK17" s="83" t="str">
        <f t="shared" si="6"/>
        <v/>
      </c>
      <c r="BL17" s="83" t="str">
        <f t="shared" si="16"/>
        <v/>
      </c>
      <c r="BM17" s="83" t="str">
        <f t="shared" si="7"/>
        <v/>
      </c>
      <c r="BN17" s="83" t="str">
        <f t="shared" si="17"/>
        <v/>
      </c>
      <c r="BO17" s="83" t="str">
        <f t="shared" si="8"/>
        <v/>
      </c>
    </row>
    <row r="18" spans="2:67" ht="24" customHeight="1" x14ac:dyDescent="0.2">
      <c r="B18" s="109" t="s">
        <v>44</v>
      </c>
      <c r="C18" s="108" t="s">
        <v>52</v>
      </c>
      <c r="D18" s="77"/>
      <c r="E18" s="78">
        <v>2125</v>
      </c>
      <c r="F18" s="79"/>
      <c r="G18" s="78">
        <v>2085</v>
      </c>
      <c r="H18" s="78">
        <v>40</v>
      </c>
      <c r="I18" s="78">
        <v>25</v>
      </c>
      <c r="J18" s="78">
        <v>1</v>
      </c>
      <c r="K18" s="81">
        <v>1.8823529411764703</v>
      </c>
      <c r="L18" s="78">
        <v>30</v>
      </c>
      <c r="M18" s="78">
        <v>20</v>
      </c>
      <c r="N18" s="78">
        <v>0</v>
      </c>
      <c r="O18" s="79"/>
      <c r="P18" s="78">
        <v>4</v>
      </c>
      <c r="Q18" s="79"/>
      <c r="R18" s="78">
        <v>0</v>
      </c>
      <c r="S18" s="80">
        <v>0</v>
      </c>
      <c r="T18" s="78">
        <v>0</v>
      </c>
      <c r="U18" s="78">
        <v>9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4</v>
      </c>
      <c r="AE18" s="78">
        <v>3</v>
      </c>
      <c r="AF18" s="78">
        <v>0</v>
      </c>
      <c r="AG18" s="78">
        <v>0</v>
      </c>
      <c r="AH18" s="78">
        <v>0</v>
      </c>
      <c r="AI18" s="78">
        <v>17</v>
      </c>
      <c r="AJ18" s="78">
        <v>10</v>
      </c>
      <c r="AK18" s="78">
        <v>0</v>
      </c>
      <c r="AL18" s="78">
        <v>0</v>
      </c>
      <c r="AM18" s="78">
        <v>0</v>
      </c>
      <c r="AN18" s="78">
        <v>0</v>
      </c>
      <c r="AO18" s="78">
        <v>0</v>
      </c>
      <c r="AP18" s="81">
        <v>0</v>
      </c>
      <c r="AQ18" s="81">
        <v>0</v>
      </c>
      <c r="AR18" s="81">
        <f t="shared" si="2"/>
        <v>75</v>
      </c>
      <c r="AS18" s="81">
        <v>0</v>
      </c>
      <c r="AU18" s="74" t="e">
        <f>#REF!</f>
        <v>#REF!</v>
      </c>
      <c r="AV18" s="82"/>
      <c r="AW18" s="83" t="str">
        <f t="shared" si="9"/>
        <v/>
      </c>
      <c r="AX18" s="83" t="str">
        <f t="shared" si="10"/>
        <v/>
      </c>
      <c r="AY18" s="83" t="str">
        <f t="shared" si="3"/>
        <v/>
      </c>
      <c r="AZ18" s="84"/>
      <c r="BA18" s="83" t="str">
        <f>IF(E18&gt;=P18,"","×")</f>
        <v/>
      </c>
      <c r="BB18" s="82"/>
      <c r="BC18" s="83" t="str">
        <f t="shared" si="11"/>
        <v/>
      </c>
      <c r="BD18" s="83" t="str">
        <f t="shared" si="12"/>
        <v/>
      </c>
      <c r="BE18" s="83" t="str">
        <f t="shared" si="13"/>
        <v/>
      </c>
      <c r="BF18" s="83" t="str">
        <f t="shared" si="14"/>
        <v/>
      </c>
      <c r="BG18" s="83" t="str">
        <f t="shared" si="5"/>
        <v/>
      </c>
      <c r="BH18" s="83" t="str">
        <f t="shared" si="5"/>
        <v/>
      </c>
      <c r="BI18" s="83" t="str">
        <f t="shared" si="15"/>
        <v/>
      </c>
      <c r="BJ18" s="83" t="str">
        <f t="shared" si="6"/>
        <v/>
      </c>
      <c r="BK18" s="83" t="str">
        <f t="shared" si="6"/>
        <v/>
      </c>
      <c r="BL18" s="83" t="str">
        <f t="shared" si="16"/>
        <v/>
      </c>
      <c r="BM18" s="83" t="str">
        <f t="shared" si="7"/>
        <v/>
      </c>
      <c r="BN18" s="83" t="str">
        <f>IF(U18+AA18+AD18+SUM(AG18:AI18)+AK18&gt;=L18,"","×")</f>
        <v/>
      </c>
      <c r="BO18" s="83" t="str">
        <f t="shared" si="8"/>
        <v/>
      </c>
    </row>
    <row r="19" spans="2:67" ht="24" customHeight="1" x14ac:dyDescent="0.2">
      <c r="B19" s="109"/>
      <c r="C19" s="108" t="s">
        <v>53</v>
      </c>
      <c r="D19" s="77"/>
      <c r="E19" s="78">
        <v>6140</v>
      </c>
      <c r="F19" s="79"/>
      <c r="G19" s="78">
        <v>6008</v>
      </c>
      <c r="H19" s="78">
        <v>132</v>
      </c>
      <c r="I19" s="78">
        <v>78</v>
      </c>
      <c r="J19" s="78">
        <v>1</v>
      </c>
      <c r="K19" s="81">
        <v>2.1498371335504887</v>
      </c>
      <c r="L19" s="78">
        <v>112</v>
      </c>
      <c r="M19" s="78">
        <v>69</v>
      </c>
      <c r="N19" s="78">
        <v>1</v>
      </c>
      <c r="O19" s="79"/>
      <c r="P19" s="78">
        <v>20</v>
      </c>
      <c r="Q19" s="79"/>
      <c r="R19" s="78">
        <v>0</v>
      </c>
      <c r="S19" s="80">
        <v>0</v>
      </c>
      <c r="T19" s="78">
        <v>0</v>
      </c>
      <c r="U19" s="78">
        <v>47</v>
      </c>
      <c r="V19" s="78">
        <v>0</v>
      </c>
      <c r="W19" s="78">
        <v>1</v>
      </c>
      <c r="X19" s="78">
        <v>1</v>
      </c>
      <c r="Y19" s="78">
        <v>0</v>
      </c>
      <c r="Z19" s="78">
        <v>0</v>
      </c>
      <c r="AA19" s="78">
        <v>2</v>
      </c>
      <c r="AB19" s="78">
        <v>1</v>
      </c>
      <c r="AC19" s="78">
        <v>1</v>
      </c>
      <c r="AD19" s="78">
        <v>6</v>
      </c>
      <c r="AE19" s="78">
        <v>5</v>
      </c>
      <c r="AF19" s="78">
        <v>0</v>
      </c>
      <c r="AG19" s="78">
        <v>2</v>
      </c>
      <c r="AH19" s="78">
        <v>0</v>
      </c>
      <c r="AI19" s="78">
        <v>53</v>
      </c>
      <c r="AJ19" s="78">
        <v>20</v>
      </c>
      <c r="AK19" s="78">
        <v>2</v>
      </c>
      <c r="AL19" s="78">
        <v>2</v>
      </c>
      <c r="AM19" s="78">
        <v>0</v>
      </c>
      <c r="AN19" s="78">
        <v>0</v>
      </c>
      <c r="AO19" s="78">
        <v>2</v>
      </c>
      <c r="AP19" s="81">
        <v>32.573289902280131</v>
      </c>
      <c r="AQ19" s="81">
        <v>0</v>
      </c>
      <c r="AR19" s="81">
        <f t="shared" si="2"/>
        <v>84.848484848484844</v>
      </c>
      <c r="AS19" s="81">
        <v>0</v>
      </c>
      <c r="AU19" s="74" t="e">
        <f>#REF!</f>
        <v>#REF!</v>
      </c>
      <c r="AV19" s="82"/>
      <c r="AW19" s="83" t="str">
        <f t="shared" si="9"/>
        <v/>
      </c>
      <c r="AX19" s="83" t="str">
        <f t="shared" si="10"/>
        <v/>
      </c>
      <c r="AY19" s="83" t="str">
        <f t="shared" si="3"/>
        <v/>
      </c>
      <c r="AZ19" s="84"/>
      <c r="BA19" s="83" t="str">
        <f t="shared" si="4"/>
        <v/>
      </c>
      <c r="BB19" s="82"/>
      <c r="BC19" s="83" t="str">
        <f t="shared" si="11"/>
        <v/>
      </c>
      <c r="BD19" s="83" t="str">
        <f t="shared" si="12"/>
        <v/>
      </c>
      <c r="BE19" s="83" t="str">
        <f t="shared" si="13"/>
        <v/>
      </c>
      <c r="BF19" s="83" t="str">
        <f t="shared" si="14"/>
        <v/>
      </c>
      <c r="BG19" s="83" t="str">
        <f t="shared" si="5"/>
        <v/>
      </c>
      <c r="BH19" s="83" t="str">
        <f t="shared" si="5"/>
        <v/>
      </c>
      <c r="BI19" s="83" t="str">
        <f t="shared" si="15"/>
        <v/>
      </c>
      <c r="BJ19" s="83" t="str">
        <f t="shared" si="6"/>
        <v/>
      </c>
      <c r="BK19" s="83" t="str">
        <f t="shared" si="6"/>
        <v/>
      </c>
      <c r="BL19" s="83" t="str">
        <f t="shared" si="16"/>
        <v/>
      </c>
      <c r="BM19" s="83" t="str">
        <f t="shared" si="7"/>
        <v/>
      </c>
      <c r="BN19" s="83" t="str">
        <f t="shared" si="17"/>
        <v/>
      </c>
      <c r="BO19" s="83" t="str">
        <f t="shared" si="8"/>
        <v/>
      </c>
    </row>
    <row r="20" spans="2:67" ht="24" customHeight="1" x14ac:dyDescent="0.2">
      <c r="B20" s="109"/>
      <c r="C20" s="108" t="s">
        <v>54</v>
      </c>
      <c r="D20" s="77"/>
      <c r="E20" s="78">
        <v>10116</v>
      </c>
      <c r="F20" s="79"/>
      <c r="G20" s="78">
        <v>9853</v>
      </c>
      <c r="H20" s="78">
        <v>263</v>
      </c>
      <c r="I20" s="78">
        <v>160</v>
      </c>
      <c r="J20" s="78">
        <v>6</v>
      </c>
      <c r="K20" s="81">
        <v>2.5998418347172798</v>
      </c>
      <c r="L20" s="78">
        <v>242</v>
      </c>
      <c r="M20" s="78">
        <v>152</v>
      </c>
      <c r="N20" s="78">
        <v>5</v>
      </c>
      <c r="O20" s="79"/>
      <c r="P20" s="78">
        <v>27</v>
      </c>
      <c r="Q20" s="79"/>
      <c r="R20" s="78">
        <v>1</v>
      </c>
      <c r="S20" s="80">
        <v>3.7037037037037033</v>
      </c>
      <c r="T20" s="78">
        <v>1</v>
      </c>
      <c r="U20" s="78">
        <v>97</v>
      </c>
      <c r="V20" s="78">
        <v>0</v>
      </c>
      <c r="W20" s="78">
        <v>5</v>
      </c>
      <c r="X20" s="78">
        <v>1</v>
      </c>
      <c r="Y20" s="78">
        <v>0</v>
      </c>
      <c r="Z20" s="78">
        <v>1</v>
      </c>
      <c r="AA20" s="78">
        <v>7</v>
      </c>
      <c r="AB20" s="78">
        <v>5</v>
      </c>
      <c r="AC20" s="78">
        <v>1</v>
      </c>
      <c r="AD20" s="78">
        <v>17</v>
      </c>
      <c r="AE20" s="78">
        <v>12</v>
      </c>
      <c r="AF20" s="78">
        <v>2</v>
      </c>
      <c r="AG20" s="78">
        <v>2</v>
      </c>
      <c r="AH20" s="78">
        <v>0</v>
      </c>
      <c r="AI20" s="78">
        <v>115</v>
      </c>
      <c r="AJ20" s="78">
        <v>21</v>
      </c>
      <c r="AK20" s="78">
        <v>4</v>
      </c>
      <c r="AL20" s="78">
        <v>6</v>
      </c>
      <c r="AM20" s="78">
        <v>0</v>
      </c>
      <c r="AN20" s="78">
        <v>1</v>
      </c>
      <c r="AO20" s="78">
        <v>7</v>
      </c>
      <c r="AP20" s="81">
        <v>69.197311190193744</v>
      </c>
      <c r="AQ20" s="81">
        <v>0</v>
      </c>
      <c r="AR20" s="81">
        <f t="shared" si="2"/>
        <v>92.015209125475295</v>
      </c>
      <c r="AS20" s="81">
        <f t="shared" ref="AS20:AS34" si="18">T20/R20%</f>
        <v>100</v>
      </c>
      <c r="AU20" s="74" t="e">
        <f>#REF!</f>
        <v>#REF!</v>
      </c>
      <c r="AV20" s="82"/>
      <c r="AW20" s="83" t="str">
        <f t="shared" si="9"/>
        <v/>
      </c>
      <c r="AX20" s="83" t="str">
        <f t="shared" si="10"/>
        <v/>
      </c>
      <c r="AY20" s="83" t="str">
        <f t="shared" si="3"/>
        <v/>
      </c>
      <c r="AZ20" s="84"/>
      <c r="BA20" s="83" t="str">
        <f t="shared" si="4"/>
        <v/>
      </c>
      <c r="BB20" s="82"/>
      <c r="BC20" s="83" t="str">
        <f t="shared" si="11"/>
        <v/>
      </c>
      <c r="BD20" s="83" t="str">
        <f t="shared" si="12"/>
        <v/>
      </c>
      <c r="BE20" s="83" t="str">
        <f t="shared" si="13"/>
        <v/>
      </c>
      <c r="BF20" s="83" t="str">
        <f t="shared" si="14"/>
        <v/>
      </c>
      <c r="BG20" s="83" t="str">
        <f t="shared" si="5"/>
        <v/>
      </c>
      <c r="BH20" s="83" t="str">
        <f t="shared" si="5"/>
        <v/>
      </c>
      <c r="BI20" s="83" t="str">
        <f t="shared" si="15"/>
        <v/>
      </c>
      <c r="BJ20" s="83" t="str">
        <f t="shared" si="6"/>
        <v/>
      </c>
      <c r="BK20" s="83" t="str">
        <f t="shared" si="6"/>
        <v/>
      </c>
      <c r="BL20" s="83" t="str">
        <f t="shared" si="16"/>
        <v/>
      </c>
      <c r="BM20" s="83" t="str">
        <f t="shared" si="7"/>
        <v/>
      </c>
      <c r="BN20" s="83" t="str">
        <f t="shared" si="17"/>
        <v/>
      </c>
      <c r="BO20" s="83" t="str">
        <f t="shared" si="8"/>
        <v/>
      </c>
    </row>
    <row r="21" spans="2:67" ht="24" customHeight="1" x14ac:dyDescent="0.2">
      <c r="B21" s="109"/>
      <c r="C21" s="108" t="s">
        <v>55</v>
      </c>
      <c r="D21" s="77"/>
      <c r="E21" s="78">
        <v>7796</v>
      </c>
      <c r="F21" s="79"/>
      <c r="G21" s="78">
        <v>7540</v>
      </c>
      <c r="H21" s="78">
        <v>256</v>
      </c>
      <c r="I21" s="78">
        <v>124</v>
      </c>
      <c r="J21" s="78">
        <v>3</v>
      </c>
      <c r="K21" s="81">
        <v>3.2837352488455616</v>
      </c>
      <c r="L21" s="78">
        <v>236</v>
      </c>
      <c r="M21" s="78">
        <v>117</v>
      </c>
      <c r="N21" s="78">
        <v>3</v>
      </c>
      <c r="O21" s="79"/>
      <c r="P21" s="78">
        <v>43</v>
      </c>
      <c r="Q21" s="79"/>
      <c r="R21" s="78">
        <v>0</v>
      </c>
      <c r="S21" s="80">
        <v>0</v>
      </c>
      <c r="T21" s="78">
        <v>0</v>
      </c>
      <c r="U21" s="78">
        <v>86</v>
      </c>
      <c r="V21" s="78">
        <v>0</v>
      </c>
      <c r="W21" s="78">
        <v>1</v>
      </c>
      <c r="X21" s="78">
        <v>0</v>
      </c>
      <c r="Y21" s="78">
        <v>1</v>
      </c>
      <c r="Z21" s="78">
        <v>0</v>
      </c>
      <c r="AA21" s="78">
        <v>3</v>
      </c>
      <c r="AB21" s="78">
        <v>2</v>
      </c>
      <c r="AC21" s="78">
        <v>1</v>
      </c>
      <c r="AD21" s="78">
        <v>7</v>
      </c>
      <c r="AE21" s="78">
        <v>4</v>
      </c>
      <c r="AF21" s="78">
        <v>0</v>
      </c>
      <c r="AG21" s="78">
        <v>0</v>
      </c>
      <c r="AH21" s="78">
        <v>1</v>
      </c>
      <c r="AI21" s="78">
        <v>138</v>
      </c>
      <c r="AJ21" s="78">
        <v>20</v>
      </c>
      <c r="AK21" s="78">
        <v>2</v>
      </c>
      <c r="AL21" s="78">
        <v>3</v>
      </c>
      <c r="AM21" s="78">
        <v>0</v>
      </c>
      <c r="AN21" s="78">
        <v>0</v>
      </c>
      <c r="AO21" s="78">
        <v>3</v>
      </c>
      <c r="AP21" s="81">
        <v>38.481272447408926</v>
      </c>
      <c r="AQ21" s="81">
        <v>12.827090815802975</v>
      </c>
      <c r="AR21" s="81">
        <f t="shared" si="2"/>
        <v>92.1875</v>
      </c>
      <c r="AS21" s="81">
        <v>0</v>
      </c>
      <c r="AU21" s="74" t="e">
        <f>#REF!</f>
        <v>#REF!</v>
      </c>
      <c r="AV21" s="82"/>
      <c r="AW21" s="83" t="str">
        <f t="shared" si="9"/>
        <v/>
      </c>
      <c r="AX21" s="83" t="str">
        <f t="shared" si="10"/>
        <v/>
      </c>
      <c r="AY21" s="83" t="str">
        <f t="shared" si="3"/>
        <v/>
      </c>
      <c r="AZ21" s="84"/>
      <c r="BA21" s="83" t="str">
        <f t="shared" si="4"/>
        <v/>
      </c>
      <c r="BB21" s="82"/>
      <c r="BC21" s="83" t="str">
        <f t="shared" si="11"/>
        <v/>
      </c>
      <c r="BD21" s="83" t="str">
        <f t="shared" si="12"/>
        <v/>
      </c>
      <c r="BE21" s="83" t="str">
        <f t="shared" si="13"/>
        <v>×</v>
      </c>
      <c r="BF21" s="83" t="str">
        <f t="shared" si="14"/>
        <v/>
      </c>
      <c r="BG21" s="83" t="str">
        <f t="shared" si="5"/>
        <v/>
      </c>
      <c r="BH21" s="83" t="str">
        <f t="shared" si="5"/>
        <v/>
      </c>
      <c r="BI21" s="83" t="str">
        <f t="shared" si="15"/>
        <v/>
      </c>
      <c r="BJ21" s="83" t="str">
        <f t="shared" si="6"/>
        <v/>
      </c>
      <c r="BK21" s="83" t="str">
        <f t="shared" si="6"/>
        <v/>
      </c>
      <c r="BL21" s="83" t="str">
        <f t="shared" si="16"/>
        <v/>
      </c>
      <c r="BM21" s="83" t="str">
        <f t="shared" si="7"/>
        <v/>
      </c>
      <c r="BN21" s="83" t="str">
        <f t="shared" si="17"/>
        <v/>
      </c>
      <c r="BO21" s="83" t="str">
        <f t="shared" si="8"/>
        <v/>
      </c>
    </row>
    <row r="22" spans="2:67" ht="24" customHeight="1" thickBot="1" x14ac:dyDescent="0.25">
      <c r="B22" s="109"/>
      <c r="C22" s="110" t="s">
        <v>56</v>
      </c>
      <c r="D22" s="87"/>
      <c r="E22" s="88">
        <v>9090</v>
      </c>
      <c r="F22" s="89"/>
      <c r="G22" s="88">
        <v>8751</v>
      </c>
      <c r="H22" s="88">
        <v>339</v>
      </c>
      <c r="I22" s="88">
        <v>160</v>
      </c>
      <c r="J22" s="88">
        <v>4</v>
      </c>
      <c r="K22" s="91">
        <v>3.7293729372937299</v>
      </c>
      <c r="L22" s="88">
        <v>304</v>
      </c>
      <c r="M22" s="88">
        <v>143</v>
      </c>
      <c r="N22" s="88">
        <v>4</v>
      </c>
      <c r="O22" s="89"/>
      <c r="P22" s="88">
        <v>35</v>
      </c>
      <c r="Q22" s="89"/>
      <c r="R22" s="88">
        <v>0</v>
      </c>
      <c r="S22" s="90">
        <v>0</v>
      </c>
      <c r="T22" s="88">
        <v>0</v>
      </c>
      <c r="U22" s="88">
        <v>89</v>
      </c>
      <c r="V22" s="88">
        <v>1</v>
      </c>
      <c r="W22" s="88">
        <v>3</v>
      </c>
      <c r="X22" s="88">
        <v>1</v>
      </c>
      <c r="Y22" s="88">
        <v>0</v>
      </c>
      <c r="Z22" s="88">
        <v>1</v>
      </c>
      <c r="AA22" s="88">
        <v>6</v>
      </c>
      <c r="AB22" s="88">
        <v>3</v>
      </c>
      <c r="AC22" s="88">
        <v>1</v>
      </c>
      <c r="AD22" s="88">
        <v>12</v>
      </c>
      <c r="AE22" s="88">
        <v>9</v>
      </c>
      <c r="AF22" s="88">
        <v>1</v>
      </c>
      <c r="AG22" s="88">
        <v>6</v>
      </c>
      <c r="AH22" s="88">
        <v>0</v>
      </c>
      <c r="AI22" s="88">
        <v>188</v>
      </c>
      <c r="AJ22" s="88">
        <v>35</v>
      </c>
      <c r="AK22" s="88">
        <v>5</v>
      </c>
      <c r="AL22" s="88">
        <v>6</v>
      </c>
      <c r="AM22" s="88">
        <v>0</v>
      </c>
      <c r="AN22" s="88">
        <v>0</v>
      </c>
      <c r="AO22" s="88">
        <v>6</v>
      </c>
      <c r="AP22" s="91">
        <v>66.006600660066013</v>
      </c>
      <c r="AQ22" s="91">
        <v>0</v>
      </c>
      <c r="AR22" s="91">
        <f t="shared" si="2"/>
        <v>89.675516224188783</v>
      </c>
      <c r="AS22" s="91">
        <v>0</v>
      </c>
      <c r="AU22" s="74" t="e">
        <f>#REF!</f>
        <v>#REF!</v>
      </c>
      <c r="AV22" s="82"/>
      <c r="AW22" s="83" t="str">
        <f t="shared" si="9"/>
        <v/>
      </c>
      <c r="AX22" s="83" t="str">
        <f t="shared" si="10"/>
        <v/>
      </c>
      <c r="AY22" s="83" t="str">
        <f t="shared" si="3"/>
        <v/>
      </c>
      <c r="AZ22" s="84"/>
      <c r="BA22" s="83" t="str">
        <f t="shared" si="4"/>
        <v/>
      </c>
      <c r="BB22" s="82"/>
      <c r="BC22" s="83" t="str">
        <f t="shared" si="11"/>
        <v/>
      </c>
      <c r="BD22" s="83" t="str">
        <f t="shared" si="12"/>
        <v/>
      </c>
      <c r="BE22" s="83" t="str">
        <f t="shared" si="13"/>
        <v/>
      </c>
      <c r="BF22" s="83" t="str">
        <f t="shared" si="14"/>
        <v/>
      </c>
      <c r="BG22" s="83" t="str">
        <f t="shared" si="5"/>
        <v/>
      </c>
      <c r="BH22" s="83" t="str">
        <f t="shared" si="5"/>
        <v/>
      </c>
      <c r="BI22" s="83" t="str">
        <f t="shared" si="15"/>
        <v/>
      </c>
      <c r="BJ22" s="83" t="str">
        <f t="shared" si="6"/>
        <v/>
      </c>
      <c r="BK22" s="83" t="str">
        <f t="shared" si="6"/>
        <v/>
      </c>
      <c r="BL22" s="83" t="str">
        <f t="shared" si="16"/>
        <v/>
      </c>
      <c r="BM22" s="83" t="str">
        <f t="shared" si="7"/>
        <v/>
      </c>
      <c r="BN22" s="83" t="str">
        <f t="shared" si="17"/>
        <v/>
      </c>
      <c r="BO22" s="83" t="str">
        <f t="shared" si="8"/>
        <v/>
      </c>
    </row>
    <row r="23" spans="2:67" ht="24" customHeight="1" thickBot="1" x14ac:dyDescent="0.25">
      <c r="B23" s="111"/>
      <c r="C23" s="112" t="s">
        <v>57</v>
      </c>
      <c r="D23" s="113"/>
      <c r="E23" s="114">
        <v>40050</v>
      </c>
      <c r="F23" s="115"/>
      <c r="G23" s="114">
        <v>38981</v>
      </c>
      <c r="H23" s="114">
        <v>1069</v>
      </c>
      <c r="I23" s="114">
        <v>575</v>
      </c>
      <c r="J23" s="114">
        <v>15</v>
      </c>
      <c r="K23" s="116">
        <v>2.6691635455680398</v>
      </c>
      <c r="L23" s="114">
        <v>953</v>
      </c>
      <c r="M23" s="114">
        <v>521</v>
      </c>
      <c r="N23" s="114">
        <v>13</v>
      </c>
      <c r="O23" s="115"/>
      <c r="P23" s="114">
        <v>131</v>
      </c>
      <c r="Q23" s="115"/>
      <c r="R23" s="114">
        <v>1</v>
      </c>
      <c r="S23" s="117">
        <v>0.76335877862595414</v>
      </c>
      <c r="T23" s="114">
        <v>1</v>
      </c>
      <c r="U23" s="114">
        <v>342</v>
      </c>
      <c r="V23" s="114">
        <v>1</v>
      </c>
      <c r="W23" s="114">
        <v>10</v>
      </c>
      <c r="X23" s="114">
        <v>3</v>
      </c>
      <c r="Y23" s="114">
        <v>1</v>
      </c>
      <c r="Z23" s="114">
        <v>2</v>
      </c>
      <c r="AA23" s="114">
        <v>18</v>
      </c>
      <c r="AB23" s="114">
        <v>11</v>
      </c>
      <c r="AC23" s="114">
        <v>4</v>
      </c>
      <c r="AD23" s="114">
        <v>48</v>
      </c>
      <c r="AE23" s="114">
        <v>34</v>
      </c>
      <c r="AF23" s="114">
        <v>3</v>
      </c>
      <c r="AG23" s="114">
        <v>10</v>
      </c>
      <c r="AH23" s="114">
        <v>1</v>
      </c>
      <c r="AI23" s="114">
        <v>524</v>
      </c>
      <c r="AJ23" s="114">
        <v>116</v>
      </c>
      <c r="AK23" s="114">
        <v>13</v>
      </c>
      <c r="AL23" s="114">
        <v>17</v>
      </c>
      <c r="AM23" s="114">
        <v>0</v>
      </c>
      <c r="AN23" s="114">
        <v>1</v>
      </c>
      <c r="AO23" s="114">
        <v>18</v>
      </c>
      <c r="AP23" s="116">
        <v>44.943820224719104</v>
      </c>
      <c r="AQ23" s="116">
        <v>2.4968789013732833</v>
      </c>
      <c r="AR23" s="116">
        <f t="shared" si="2"/>
        <v>89.148737137511702</v>
      </c>
      <c r="AS23" s="116">
        <f t="shared" si="18"/>
        <v>100</v>
      </c>
      <c r="AU23" s="74" t="e">
        <f>#REF!</f>
        <v>#REF!</v>
      </c>
      <c r="AV23" s="82"/>
      <c r="AW23" s="83" t="str">
        <f t="shared" si="9"/>
        <v/>
      </c>
      <c r="AX23" s="83" t="str">
        <f t="shared" si="10"/>
        <v/>
      </c>
      <c r="AY23" s="83" t="str">
        <f t="shared" si="3"/>
        <v/>
      </c>
      <c r="AZ23" s="84"/>
      <c r="BA23" s="83" t="str">
        <f t="shared" si="4"/>
        <v/>
      </c>
      <c r="BB23" s="82"/>
      <c r="BC23" s="83" t="str">
        <f t="shared" si="11"/>
        <v/>
      </c>
      <c r="BD23" s="83" t="str">
        <f t="shared" si="12"/>
        <v/>
      </c>
      <c r="BE23" s="83" t="str">
        <f t="shared" si="13"/>
        <v>×</v>
      </c>
      <c r="BF23" s="83" t="str">
        <f t="shared" si="14"/>
        <v/>
      </c>
      <c r="BG23" s="83" t="str">
        <f t="shared" si="5"/>
        <v/>
      </c>
      <c r="BH23" s="83" t="str">
        <f t="shared" si="5"/>
        <v/>
      </c>
      <c r="BI23" s="83" t="str">
        <f t="shared" si="15"/>
        <v/>
      </c>
      <c r="BJ23" s="83" t="str">
        <f t="shared" si="6"/>
        <v/>
      </c>
      <c r="BK23" s="83" t="str">
        <f t="shared" si="6"/>
        <v/>
      </c>
      <c r="BL23" s="83" t="str">
        <f t="shared" si="16"/>
        <v/>
      </c>
      <c r="BM23" s="83" t="str">
        <f t="shared" si="7"/>
        <v/>
      </c>
      <c r="BN23" s="83" t="str">
        <f t="shared" si="17"/>
        <v/>
      </c>
      <c r="BO23" s="83" t="str">
        <f t="shared" si="8"/>
        <v/>
      </c>
    </row>
    <row r="24" spans="2:67" ht="24" customHeight="1" thickTop="1" x14ac:dyDescent="0.2">
      <c r="B24" s="109"/>
      <c r="C24" s="118" t="s">
        <v>48</v>
      </c>
      <c r="D24" s="119"/>
      <c r="E24" s="120">
        <v>2961</v>
      </c>
      <c r="F24" s="121"/>
      <c r="G24" s="120">
        <v>2937</v>
      </c>
      <c r="H24" s="120">
        <v>24</v>
      </c>
      <c r="I24" s="120">
        <v>15</v>
      </c>
      <c r="J24" s="120">
        <v>1</v>
      </c>
      <c r="K24" s="122">
        <v>0.81053698074974678</v>
      </c>
      <c r="L24" s="120">
        <v>19</v>
      </c>
      <c r="M24" s="120">
        <v>12</v>
      </c>
      <c r="N24" s="120">
        <v>1</v>
      </c>
      <c r="O24" s="121"/>
      <c r="P24" s="120">
        <v>1</v>
      </c>
      <c r="Q24" s="121"/>
      <c r="R24" s="120">
        <v>0</v>
      </c>
      <c r="S24" s="123">
        <v>0</v>
      </c>
      <c r="T24" s="120">
        <v>0</v>
      </c>
      <c r="U24" s="120">
        <v>11</v>
      </c>
      <c r="V24" s="120">
        <v>0</v>
      </c>
      <c r="W24" s="120">
        <v>0</v>
      </c>
      <c r="X24" s="120">
        <v>0</v>
      </c>
      <c r="Y24" s="120">
        <v>0</v>
      </c>
      <c r="Z24" s="120">
        <v>0</v>
      </c>
      <c r="AA24" s="120">
        <v>0</v>
      </c>
      <c r="AB24" s="120">
        <v>0</v>
      </c>
      <c r="AC24" s="120">
        <v>0</v>
      </c>
      <c r="AD24" s="120">
        <v>1</v>
      </c>
      <c r="AE24" s="120">
        <v>1</v>
      </c>
      <c r="AF24" s="120">
        <v>0</v>
      </c>
      <c r="AG24" s="120">
        <v>0</v>
      </c>
      <c r="AH24" s="120">
        <v>0</v>
      </c>
      <c r="AI24" s="120">
        <v>6</v>
      </c>
      <c r="AJ24" s="120">
        <v>5</v>
      </c>
      <c r="AK24" s="120">
        <v>1</v>
      </c>
      <c r="AL24" s="120">
        <v>0</v>
      </c>
      <c r="AM24" s="120">
        <v>0</v>
      </c>
      <c r="AN24" s="120">
        <v>0</v>
      </c>
      <c r="AO24" s="120">
        <v>0</v>
      </c>
      <c r="AP24" s="122">
        <v>0</v>
      </c>
      <c r="AQ24" s="122">
        <v>0</v>
      </c>
      <c r="AR24" s="122">
        <f t="shared" si="2"/>
        <v>79.166666666666671</v>
      </c>
      <c r="AS24" s="122">
        <v>0</v>
      </c>
      <c r="AU24" s="74" t="e">
        <f>#REF!</f>
        <v>#REF!</v>
      </c>
      <c r="AV24" s="82"/>
      <c r="AW24" s="83" t="str">
        <f t="shared" si="9"/>
        <v/>
      </c>
      <c r="AX24" s="83" t="str">
        <f t="shared" si="10"/>
        <v/>
      </c>
      <c r="AY24" s="83" t="str">
        <f t="shared" si="3"/>
        <v/>
      </c>
      <c r="AZ24" s="84"/>
      <c r="BA24" s="83" t="str">
        <f t="shared" si="4"/>
        <v/>
      </c>
      <c r="BB24" s="82"/>
      <c r="BC24" s="83" t="str">
        <f t="shared" si="11"/>
        <v/>
      </c>
      <c r="BD24" s="83" t="str">
        <f t="shared" si="12"/>
        <v/>
      </c>
      <c r="BE24" s="83" t="str">
        <f t="shared" si="13"/>
        <v/>
      </c>
      <c r="BF24" s="83" t="str">
        <f t="shared" si="14"/>
        <v/>
      </c>
      <c r="BG24" s="83" t="str">
        <f t="shared" si="5"/>
        <v/>
      </c>
      <c r="BH24" s="83" t="str">
        <f t="shared" si="5"/>
        <v/>
      </c>
      <c r="BI24" s="83" t="str">
        <f t="shared" si="15"/>
        <v/>
      </c>
      <c r="BJ24" s="83" t="str">
        <f t="shared" si="6"/>
        <v/>
      </c>
      <c r="BK24" s="83" t="str">
        <f t="shared" si="6"/>
        <v/>
      </c>
      <c r="BL24" s="83" t="str">
        <f t="shared" si="16"/>
        <v/>
      </c>
      <c r="BM24" s="83" t="str">
        <f t="shared" si="7"/>
        <v/>
      </c>
      <c r="BN24" s="83" t="str">
        <f t="shared" si="17"/>
        <v/>
      </c>
      <c r="BO24" s="83" t="str">
        <f t="shared" si="8"/>
        <v/>
      </c>
    </row>
    <row r="25" spans="2:67" ht="24" customHeight="1" x14ac:dyDescent="0.2">
      <c r="B25" s="109"/>
      <c r="C25" s="108" t="s">
        <v>49</v>
      </c>
      <c r="D25" s="77"/>
      <c r="E25" s="78">
        <v>3122</v>
      </c>
      <c r="F25" s="79"/>
      <c r="G25" s="78">
        <v>3097</v>
      </c>
      <c r="H25" s="78">
        <v>25</v>
      </c>
      <c r="I25" s="78">
        <v>20</v>
      </c>
      <c r="J25" s="78">
        <v>0</v>
      </c>
      <c r="K25" s="81">
        <v>0.80076873798846893</v>
      </c>
      <c r="L25" s="78">
        <v>22</v>
      </c>
      <c r="M25" s="78">
        <v>19</v>
      </c>
      <c r="N25" s="78">
        <v>0</v>
      </c>
      <c r="O25" s="79"/>
      <c r="P25" s="78">
        <v>2</v>
      </c>
      <c r="Q25" s="79"/>
      <c r="R25" s="78">
        <v>0</v>
      </c>
      <c r="S25" s="80">
        <v>0</v>
      </c>
      <c r="T25" s="78">
        <v>0</v>
      </c>
      <c r="U25" s="78">
        <v>13</v>
      </c>
      <c r="V25" s="78">
        <v>0</v>
      </c>
      <c r="W25" s="78">
        <v>0</v>
      </c>
      <c r="X25" s="78">
        <v>0</v>
      </c>
      <c r="Y25" s="78">
        <v>0</v>
      </c>
      <c r="Z25" s="78">
        <v>0</v>
      </c>
      <c r="AA25" s="78">
        <v>0</v>
      </c>
      <c r="AB25" s="78">
        <v>0</v>
      </c>
      <c r="AC25" s="78">
        <v>0</v>
      </c>
      <c r="AD25" s="78">
        <v>1</v>
      </c>
      <c r="AE25" s="78">
        <v>1</v>
      </c>
      <c r="AF25" s="78">
        <v>0</v>
      </c>
      <c r="AG25" s="78">
        <v>0</v>
      </c>
      <c r="AH25" s="78">
        <v>0</v>
      </c>
      <c r="AI25" s="78">
        <v>9</v>
      </c>
      <c r="AJ25" s="78">
        <v>3</v>
      </c>
      <c r="AK25" s="78">
        <v>0</v>
      </c>
      <c r="AL25" s="78">
        <v>0</v>
      </c>
      <c r="AM25" s="78">
        <v>0</v>
      </c>
      <c r="AN25" s="78">
        <v>0</v>
      </c>
      <c r="AO25" s="78">
        <v>0</v>
      </c>
      <c r="AP25" s="81">
        <v>0</v>
      </c>
      <c r="AQ25" s="81">
        <v>0</v>
      </c>
      <c r="AR25" s="81">
        <f t="shared" si="2"/>
        <v>88</v>
      </c>
      <c r="AS25" s="81">
        <v>0</v>
      </c>
      <c r="AU25" s="74" t="e">
        <f>#REF!</f>
        <v>#REF!</v>
      </c>
      <c r="AV25" s="82"/>
      <c r="AW25" s="83" t="str">
        <f t="shared" si="9"/>
        <v/>
      </c>
      <c r="AX25" s="83" t="str">
        <f t="shared" si="10"/>
        <v/>
      </c>
      <c r="AY25" s="83" t="str">
        <f t="shared" si="3"/>
        <v/>
      </c>
      <c r="AZ25" s="84"/>
      <c r="BA25" s="83" t="str">
        <f t="shared" si="4"/>
        <v/>
      </c>
      <c r="BB25" s="82"/>
      <c r="BC25" s="83" t="str">
        <f t="shared" si="11"/>
        <v/>
      </c>
      <c r="BD25" s="83" t="str">
        <f t="shared" si="12"/>
        <v/>
      </c>
      <c r="BE25" s="83" t="str">
        <f t="shared" si="13"/>
        <v/>
      </c>
      <c r="BF25" s="83" t="str">
        <f t="shared" si="14"/>
        <v/>
      </c>
      <c r="BG25" s="83" t="str">
        <f t="shared" si="5"/>
        <v/>
      </c>
      <c r="BH25" s="83" t="str">
        <f t="shared" si="5"/>
        <v/>
      </c>
      <c r="BI25" s="83" t="str">
        <f t="shared" si="15"/>
        <v/>
      </c>
      <c r="BJ25" s="83" t="str">
        <f t="shared" si="6"/>
        <v/>
      </c>
      <c r="BK25" s="83" t="str">
        <f t="shared" si="6"/>
        <v/>
      </c>
      <c r="BL25" s="83" t="str">
        <f t="shared" si="16"/>
        <v/>
      </c>
      <c r="BM25" s="83" t="str">
        <f t="shared" si="7"/>
        <v/>
      </c>
      <c r="BN25" s="83" t="str">
        <f t="shared" si="17"/>
        <v/>
      </c>
      <c r="BO25" s="83" t="str">
        <f t="shared" si="8"/>
        <v/>
      </c>
    </row>
    <row r="26" spans="2:67" ht="24" customHeight="1" x14ac:dyDescent="0.2">
      <c r="B26" s="109"/>
      <c r="C26" s="108" t="s">
        <v>50</v>
      </c>
      <c r="D26" s="77"/>
      <c r="E26" s="78">
        <v>3576</v>
      </c>
      <c r="F26" s="79"/>
      <c r="G26" s="78">
        <v>3542</v>
      </c>
      <c r="H26" s="78">
        <v>34</v>
      </c>
      <c r="I26" s="78">
        <v>22</v>
      </c>
      <c r="J26" s="78">
        <v>0</v>
      </c>
      <c r="K26" s="81">
        <v>0.95078299776286346</v>
      </c>
      <c r="L26" s="78">
        <v>28</v>
      </c>
      <c r="M26" s="78">
        <v>17</v>
      </c>
      <c r="N26" s="78">
        <v>0</v>
      </c>
      <c r="O26" s="79"/>
      <c r="P26" s="78">
        <v>0</v>
      </c>
      <c r="Q26" s="79"/>
      <c r="R26" s="78">
        <v>0</v>
      </c>
      <c r="S26" s="80">
        <v>0</v>
      </c>
      <c r="T26" s="78">
        <v>0</v>
      </c>
      <c r="U26" s="78">
        <v>10</v>
      </c>
      <c r="V26" s="78">
        <v>0</v>
      </c>
      <c r="W26" s="78">
        <v>1</v>
      </c>
      <c r="X26" s="78">
        <v>0</v>
      </c>
      <c r="Y26" s="78">
        <v>0</v>
      </c>
      <c r="Z26" s="78">
        <v>0</v>
      </c>
      <c r="AA26" s="78">
        <v>1</v>
      </c>
      <c r="AB26" s="78">
        <v>1</v>
      </c>
      <c r="AC26" s="78">
        <v>0</v>
      </c>
      <c r="AD26" s="78">
        <v>1</v>
      </c>
      <c r="AE26" s="78">
        <v>1</v>
      </c>
      <c r="AF26" s="78">
        <v>0</v>
      </c>
      <c r="AG26" s="78">
        <v>0</v>
      </c>
      <c r="AH26" s="78">
        <v>0</v>
      </c>
      <c r="AI26" s="78">
        <v>16</v>
      </c>
      <c r="AJ26" s="78">
        <v>6</v>
      </c>
      <c r="AK26" s="78">
        <v>0</v>
      </c>
      <c r="AL26" s="78">
        <v>1</v>
      </c>
      <c r="AM26" s="78">
        <v>0</v>
      </c>
      <c r="AN26" s="78">
        <v>0</v>
      </c>
      <c r="AO26" s="78">
        <v>1</v>
      </c>
      <c r="AP26" s="81">
        <v>27.964205816554809</v>
      </c>
      <c r="AQ26" s="81">
        <v>0</v>
      </c>
      <c r="AR26" s="81">
        <f t="shared" si="2"/>
        <v>82.35294117647058</v>
      </c>
      <c r="AS26" s="81">
        <v>0</v>
      </c>
      <c r="AU26" s="74" t="e">
        <f>#REF!</f>
        <v>#REF!</v>
      </c>
      <c r="AV26" s="82"/>
      <c r="AW26" s="83" t="str">
        <f t="shared" si="9"/>
        <v/>
      </c>
      <c r="AX26" s="83" t="str">
        <f t="shared" si="10"/>
        <v/>
      </c>
      <c r="AY26" s="83" t="str">
        <f t="shared" si="3"/>
        <v/>
      </c>
      <c r="AZ26" s="84"/>
      <c r="BA26" s="83" t="str">
        <f t="shared" si="4"/>
        <v/>
      </c>
      <c r="BB26" s="82"/>
      <c r="BC26" s="83" t="str">
        <f t="shared" si="11"/>
        <v/>
      </c>
      <c r="BD26" s="83" t="str">
        <f t="shared" si="12"/>
        <v/>
      </c>
      <c r="BE26" s="83" t="str">
        <f t="shared" si="13"/>
        <v/>
      </c>
      <c r="BF26" s="83" t="str">
        <f t="shared" si="14"/>
        <v/>
      </c>
      <c r="BG26" s="83" t="str">
        <f t="shared" si="5"/>
        <v/>
      </c>
      <c r="BH26" s="83" t="str">
        <f t="shared" si="5"/>
        <v/>
      </c>
      <c r="BI26" s="83" t="str">
        <f t="shared" si="15"/>
        <v/>
      </c>
      <c r="BJ26" s="83" t="str">
        <f t="shared" si="6"/>
        <v/>
      </c>
      <c r="BK26" s="83" t="str">
        <f t="shared" si="6"/>
        <v/>
      </c>
      <c r="BL26" s="83" t="str">
        <f t="shared" si="16"/>
        <v/>
      </c>
      <c r="BM26" s="83" t="str">
        <f t="shared" si="7"/>
        <v/>
      </c>
      <c r="BN26" s="83" t="str">
        <f t="shared" si="17"/>
        <v/>
      </c>
      <c r="BO26" s="83" t="str">
        <f t="shared" si="8"/>
        <v/>
      </c>
    </row>
    <row r="27" spans="2:67" ht="24" customHeight="1" x14ac:dyDescent="0.2">
      <c r="B27" s="109"/>
      <c r="C27" s="108" t="s">
        <v>51</v>
      </c>
      <c r="D27" s="77"/>
      <c r="E27" s="78">
        <v>4607</v>
      </c>
      <c r="F27" s="79"/>
      <c r="G27" s="78">
        <v>4549</v>
      </c>
      <c r="H27" s="78">
        <v>58</v>
      </c>
      <c r="I27" s="78">
        <v>46</v>
      </c>
      <c r="J27" s="78">
        <v>0</v>
      </c>
      <c r="K27" s="81">
        <v>1.2589537660082484</v>
      </c>
      <c r="L27" s="78">
        <v>53</v>
      </c>
      <c r="M27" s="78">
        <v>42</v>
      </c>
      <c r="N27" s="78">
        <v>0</v>
      </c>
      <c r="O27" s="79"/>
      <c r="P27" s="78">
        <v>0</v>
      </c>
      <c r="Q27" s="79"/>
      <c r="R27" s="78">
        <v>0</v>
      </c>
      <c r="S27" s="80">
        <v>0</v>
      </c>
      <c r="T27" s="78">
        <v>0</v>
      </c>
      <c r="U27" s="78">
        <v>33</v>
      </c>
      <c r="V27" s="78">
        <v>0</v>
      </c>
      <c r="W27" s="78">
        <v>0</v>
      </c>
      <c r="X27" s="78">
        <v>0</v>
      </c>
      <c r="Y27" s="78">
        <v>0</v>
      </c>
      <c r="Z27" s="78">
        <v>0</v>
      </c>
      <c r="AA27" s="78">
        <v>0</v>
      </c>
      <c r="AB27" s="78">
        <v>0</v>
      </c>
      <c r="AC27" s="78">
        <v>0</v>
      </c>
      <c r="AD27" s="78">
        <v>0</v>
      </c>
      <c r="AE27" s="78">
        <v>0</v>
      </c>
      <c r="AF27" s="78">
        <v>0</v>
      </c>
      <c r="AG27" s="78">
        <v>0</v>
      </c>
      <c r="AH27" s="78">
        <v>0</v>
      </c>
      <c r="AI27" s="78">
        <v>20</v>
      </c>
      <c r="AJ27" s="78">
        <v>5</v>
      </c>
      <c r="AK27" s="78">
        <v>0</v>
      </c>
      <c r="AL27" s="78">
        <v>0</v>
      </c>
      <c r="AM27" s="78">
        <v>0</v>
      </c>
      <c r="AN27" s="78">
        <v>0</v>
      </c>
      <c r="AO27" s="78">
        <v>0</v>
      </c>
      <c r="AP27" s="81">
        <v>0</v>
      </c>
      <c r="AQ27" s="81">
        <v>0</v>
      </c>
      <c r="AR27" s="81">
        <f t="shared" si="2"/>
        <v>91.379310344827587</v>
      </c>
      <c r="AS27" s="81">
        <v>0</v>
      </c>
      <c r="AU27" s="74" t="e">
        <f>#REF!</f>
        <v>#REF!</v>
      </c>
      <c r="AV27" s="82"/>
      <c r="AW27" s="83" t="str">
        <f t="shared" si="9"/>
        <v/>
      </c>
      <c r="AX27" s="83" t="str">
        <f t="shared" si="10"/>
        <v/>
      </c>
      <c r="AY27" s="83" t="str">
        <f t="shared" si="3"/>
        <v/>
      </c>
      <c r="AZ27" s="84"/>
      <c r="BA27" s="83" t="str">
        <f t="shared" si="4"/>
        <v/>
      </c>
      <c r="BB27" s="82"/>
      <c r="BC27" s="83" t="str">
        <f t="shared" si="11"/>
        <v/>
      </c>
      <c r="BD27" s="83" t="str">
        <f t="shared" si="12"/>
        <v/>
      </c>
      <c r="BE27" s="83" t="str">
        <f t="shared" si="13"/>
        <v/>
      </c>
      <c r="BF27" s="83" t="str">
        <f t="shared" si="14"/>
        <v/>
      </c>
      <c r="BG27" s="83" t="str">
        <f t="shared" si="5"/>
        <v/>
      </c>
      <c r="BH27" s="83" t="str">
        <f t="shared" si="5"/>
        <v/>
      </c>
      <c r="BI27" s="83" t="str">
        <f t="shared" si="15"/>
        <v/>
      </c>
      <c r="BJ27" s="83" t="str">
        <f t="shared" si="6"/>
        <v/>
      </c>
      <c r="BK27" s="83" t="str">
        <f t="shared" si="6"/>
        <v/>
      </c>
      <c r="BL27" s="83" t="str">
        <f t="shared" si="16"/>
        <v/>
      </c>
      <c r="BM27" s="83" t="str">
        <f t="shared" si="7"/>
        <v/>
      </c>
      <c r="BN27" s="83" t="str">
        <f t="shared" si="17"/>
        <v/>
      </c>
      <c r="BO27" s="83" t="str">
        <f t="shared" si="8"/>
        <v/>
      </c>
    </row>
    <row r="28" spans="2:67" ht="24" customHeight="1" x14ac:dyDescent="0.2">
      <c r="B28" s="109" t="s">
        <v>46</v>
      </c>
      <c r="C28" s="108" t="s">
        <v>52</v>
      </c>
      <c r="D28" s="77"/>
      <c r="E28" s="78">
        <v>8783</v>
      </c>
      <c r="F28" s="79"/>
      <c r="G28" s="78">
        <v>8629</v>
      </c>
      <c r="H28" s="78">
        <v>154</v>
      </c>
      <c r="I28" s="78">
        <v>95</v>
      </c>
      <c r="J28" s="78">
        <v>2</v>
      </c>
      <c r="K28" s="81">
        <v>1.753387225321644</v>
      </c>
      <c r="L28" s="78">
        <v>146</v>
      </c>
      <c r="M28" s="78">
        <v>92</v>
      </c>
      <c r="N28" s="78">
        <v>2</v>
      </c>
      <c r="O28" s="79"/>
      <c r="P28" s="78">
        <v>2</v>
      </c>
      <c r="Q28" s="79"/>
      <c r="R28" s="78">
        <v>0</v>
      </c>
      <c r="S28" s="80">
        <v>0</v>
      </c>
      <c r="T28" s="78">
        <v>0</v>
      </c>
      <c r="U28" s="78">
        <v>61</v>
      </c>
      <c r="V28" s="78">
        <v>0</v>
      </c>
      <c r="W28" s="78">
        <v>1</v>
      </c>
      <c r="X28" s="78">
        <v>0</v>
      </c>
      <c r="Y28" s="78">
        <v>0</v>
      </c>
      <c r="Z28" s="78">
        <v>0</v>
      </c>
      <c r="AA28" s="78">
        <v>1</v>
      </c>
      <c r="AB28" s="78">
        <v>1</v>
      </c>
      <c r="AC28" s="78">
        <v>0</v>
      </c>
      <c r="AD28" s="78">
        <v>9</v>
      </c>
      <c r="AE28" s="78">
        <v>8</v>
      </c>
      <c r="AF28" s="78">
        <v>0</v>
      </c>
      <c r="AG28" s="78">
        <v>0</v>
      </c>
      <c r="AH28" s="78">
        <v>0</v>
      </c>
      <c r="AI28" s="78">
        <v>73</v>
      </c>
      <c r="AJ28" s="78">
        <v>8</v>
      </c>
      <c r="AK28" s="78">
        <v>2</v>
      </c>
      <c r="AL28" s="78">
        <v>1</v>
      </c>
      <c r="AM28" s="78">
        <v>0</v>
      </c>
      <c r="AN28" s="78">
        <v>0</v>
      </c>
      <c r="AO28" s="78">
        <v>1</v>
      </c>
      <c r="AP28" s="81">
        <v>11.385631333257429</v>
      </c>
      <c r="AQ28" s="81">
        <v>0</v>
      </c>
      <c r="AR28" s="81">
        <f t="shared" si="2"/>
        <v>94.805194805194802</v>
      </c>
      <c r="AS28" s="81">
        <v>0</v>
      </c>
      <c r="AU28" s="74" t="e">
        <f>#REF!</f>
        <v>#REF!</v>
      </c>
      <c r="AV28" s="82"/>
      <c r="AW28" s="83" t="str">
        <f t="shared" si="9"/>
        <v/>
      </c>
      <c r="AX28" s="83" t="str">
        <f t="shared" si="10"/>
        <v/>
      </c>
      <c r="AY28" s="83" t="str">
        <f t="shared" si="3"/>
        <v/>
      </c>
      <c r="AZ28" s="84"/>
      <c r="BA28" s="83" t="str">
        <f t="shared" si="4"/>
        <v/>
      </c>
      <c r="BB28" s="82"/>
      <c r="BC28" s="83" t="str">
        <f t="shared" si="11"/>
        <v/>
      </c>
      <c r="BD28" s="83" t="str">
        <f t="shared" si="12"/>
        <v/>
      </c>
      <c r="BE28" s="83" t="str">
        <f t="shared" si="13"/>
        <v/>
      </c>
      <c r="BF28" s="83" t="str">
        <f t="shared" si="14"/>
        <v/>
      </c>
      <c r="BG28" s="83" t="str">
        <f t="shared" si="5"/>
        <v/>
      </c>
      <c r="BH28" s="83" t="str">
        <f t="shared" si="5"/>
        <v/>
      </c>
      <c r="BI28" s="83" t="str">
        <f t="shared" si="15"/>
        <v/>
      </c>
      <c r="BJ28" s="83" t="str">
        <f t="shared" si="6"/>
        <v/>
      </c>
      <c r="BK28" s="83" t="str">
        <f t="shared" si="6"/>
        <v/>
      </c>
      <c r="BL28" s="83" t="str">
        <f t="shared" si="16"/>
        <v/>
      </c>
      <c r="BM28" s="83" t="str">
        <f t="shared" si="7"/>
        <v/>
      </c>
      <c r="BN28" s="83" t="str">
        <f t="shared" si="17"/>
        <v/>
      </c>
      <c r="BO28" s="83" t="str">
        <f t="shared" si="8"/>
        <v/>
      </c>
    </row>
    <row r="29" spans="2:67" ht="24" customHeight="1" x14ac:dyDescent="0.2">
      <c r="B29" s="109"/>
      <c r="C29" s="108" t="s">
        <v>53</v>
      </c>
      <c r="D29" s="77"/>
      <c r="E29" s="78">
        <v>17744</v>
      </c>
      <c r="F29" s="79"/>
      <c r="G29" s="78">
        <v>17402</v>
      </c>
      <c r="H29" s="78">
        <v>342</v>
      </c>
      <c r="I29" s="78">
        <v>239</v>
      </c>
      <c r="J29" s="78">
        <v>2</v>
      </c>
      <c r="K29" s="81">
        <v>1.9274120829576196</v>
      </c>
      <c r="L29" s="78">
        <v>315</v>
      </c>
      <c r="M29" s="78">
        <v>220</v>
      </c>
      <c r="N29" s="78">
        <v>2</v>
      </c>
      <c r="O29" s="79"/>
      <c r="P29" s="78">
        <v>7</v>
      </c>
      <c r="Q29" s="79"/>
      <c r="R29" s="78">
        <v>0</v>
      </c>
      <c r="S29" s="80">
        <v>0</v>
      </c>
      <c r="T29" s="78">
        <v>0</v>
      </c>
      <c r="U29" s="78">
        <v>142</v>
      </c>
      <c r="V29" s="78">
        <v>0</v>
      </c>
      <c r="W29" s="78">
        <v>3</v>
      </c>
      <c r="X29" s="78">
        <v>0</v>
      </c>
      <c r="Y29" s="78">
        <v>0</v>
      </c>
      <c r="Z29" s="78">
        <v>0</v>
      </c>
      <c r="AA29" s="78">
        <v>3</v>
      </c>
      <c r="AB29" s="78">
        <v>3</v>
      </c>
      <c r="AC29" s="78">
        <v>0</v>
      </c>
      <c r="AD29" s="78">
        <v>18</v>
      </c>
      <c r="AE29" s="78">
        <v>15</v>
      </c>
      <c r="AF29" s="78">
        <v>0</v>
      </c>
      <c r="AG29" s="78">
        <v>3</v>
      </c>
      <c r="AH29" s="78">
        <v>0</v>
      </c>
      <c r="AI29" s="78">
        <v>148</v>
      </c>
      <c r="AJ29" s="78">
        <v>27</v>
      </c>
      <c r="AK29" s="78">
        <v>2</v>
      </c>
      <c r="AL29" s="78">
        <v>3</v>
      </c>
      <c r="AM29" s="78">
        <v>0</v>
      </c>
      <c r="AN29" s="78">
        <v>0</v>
      </c>
      <c r="AO29" s="78">
        <v>3</v>
      </c>
      <c r="AP29" s="81">
        <v>16.907123534715961</v>
      </c>
      <c r="AQ29" s="81">
        <v>0</v>
      </c>
      <c r="AR29" s="81">
        <f t="shared" si="2"/>
        <v>92.10526315789474</v>
      </c>
      <c r="AS29" s="81">
        <v>0</v>
      </c>
      <c r="AU29" s="74" t="e">
        <f>#REF!</f>
        <v>#REF!</v>
      </c>
      <c r="AV29" s="82"/>
      <c r="AW29" s="83" t="str">
        <f t="shared" si="9"/>
        <v/>
      </c>
      <c r="AX29" s="83" t="str">
        <f t="shared" si="10"/>
        <v/>
      </c>
      <c r="AY29" s="83" t="str">
        <f t="shared" si="3"/>
        <v/>
      </c>
      <c r="AZ29" s="84"/>
      <c r="BA29" s="83" t="str">
        <f t="shared" si="4"/>
        <v/>
      </c>
      <c r="BB29" s="82"/>
      <c r="BC29" s="83" t="str">
        <f t="shared" si="11"/>
        <v/>
      </c>
      <c r="BD29" s="83" t="str">
        <f t="shared" si="12"/>
        <v/>
      </c>
      <c r="BE29" s="83" t="str">
        <f t="shared" si="13"/>
        <v/>
      </c>
      <c r="BF29" s="83" t="str">
        <f t="shared" si="14"/>
        <v/>
      </c>
      <c r="BG29" s="83" t="str">
        <f t="shared" si="5"/>
        <v/>
      </c>
      <c r="BH29" s="83" t="str">
        <f t="shared" si="5"/>
        <v/>
      </c>
      <c r="BI29" s="83" t="str">
        <f t="shared" si="15"/>
        <v/>
      </c>
      <c r="BJ29" s="83" t="str">
        <f t="shared" si="6"/>
        <v/>
      </c>
      <c r="BK29" s="83" t="str">
        <f t="shared" si="6"/>
        <v/>
      </c>
      <c r="BL29" s="83" t="str">
        <f t="shared" si="16"/>
        <v/>
      </c>
      <c r="BM29" s="83" t="str">
        <f t="shared" si="7"/>
        <v/>
      </c>
      <c r="BN29" s="83" t="str">
        <f t="shared" si="17"/>
        <v/>
      </c>
      <c r="BO29" s="83" t="str">
        <f t="shared" si="8"/>
        <v/>
      </c>
    </row>
    <row r="30" spans="2:67" ht="24" customHeight="1" x14ac:dyDescent="0.2">
      <c r="B30" s="109"/>
      <c r="C30" s="108" t="s">
        <v>54</v>
      </c>
      <c r="D30" s="77"/>
      <c r="E30" s="78">
        <v>23044</v>
      </c>
      <c r="F30" s="79"/>
      <c r="G30" s="78">
        <v>22557</v>
      </c>
      <c r="H30" s="78">
        <v>487</v>
      </c>
      <c r="I30" s="78">
        <v>335</v>
      </c>
      <c r="J30" s="78">
        <v>2</v>
      </c>
      <c r="K30" s="81">
        <v>2.1133483770178785</v>
      </c>
      <c r="L30" s="78">
        <v>454</v>
      </c>
      <c r="M30" s="78">
        <v>314</v>
      </c>
      <c r="N30" s="78">
        <v>2</v>
      </c>
      <c r="O30" s="79"/>
      <c r="P30" s="78">
        <v>10</v>
      </c>
      <c r="Q30" s="79"/>
      <c r="R30" s="78">
        <v>0</v>
      </c>
      <c r="S30" s="80">
        <v>0</v>
      </c>
      <c r="T30" s="78">
        <v>0</v>
      </c>
      <c r="U30" s="78">
        <v>173</v>
      </c>
      <c r="V30" s="78">
        <v>0</v>
      </c>
      <c r="W30" s="78">
        <v>2</v>
      </c>
      <c r="X30" s="78">
        <v>0</v>
      </c>
      <c r="Y30" s="78">
        <v>0</v>
      </c>
      <c r="Z30" s="78">
        <v>1</v>
      </c>
      <c r="AA30" s="78">
        <v>3</v>
      </c>
      <c r="AB30" s="78">
        <v>3</v>
      </c>
      <c r="AC30" s="78">
        <v>0</v>
      </c>
      <c r="AD30" s="78">
        <v>26</v>
      </c>
      <c r="AE30" s="78">
        <v>21</v>
      </c>
      <c r="AF30" s="78">
        <v>0</v>
      </c>
      <c r="AG30" s="78">
        <v>2</v>
      </c>
      <c r="AH30" s="78">
        <v>0</v>
      </c>
      <c r="AI30" s="78">
        <v>247</v>
      </c>
      <c r="AJ30" s="78">
        <v>33</v>
      </c>
      <c r="AK30" s="78">
        <v>4</v>
      </c>
      <c r="AL30" s="78">
        <v>3</v>
      </c>
      <c r="AM30" s="78">
        <v>0</v>
      </c>
      <c r="AN30" s="78">
        <v>0</v>
      </c>
      <c r="AO30" s="78">
        <v>3</v>
      </c>
      <c r="AP30" s="81">
        <v>13.018573164381184</v>
      </c>
      <c r="AQ30" s="81">
        <v>0</v>
      </c>
      <c r="AR30" s="81">
        <f t="shared" si="2"/>
        <v>93.223819301848053</v>
      </c>
      <c r="AS30" s="81">
        <v>0</v>
      </c>
      <c r="AU30" s="74" t="e">
        <f>#REF!</f>
        <v>#REF!</v>
      </c>
      <c r="AV30" s="82"/>
      <c r="AW30" s="83" t="str">
        <f t="shared" si="9"/>
        <v/>
      </c>
      <c r="AX30" s="83" t="str">
        <f t="shared" si="10"/>
        <v/>
      </c>
      <c r="AY30" s="83" t="str">
        <f t="shared" si="3"/>
        <v/>
      </c>
      <c r="AZ30" s="84"/>
      <c r="BA30" s="83" t="str">
        <f t="shared" si="4"/>
        <v/>
      </c>
      <c r="BB30" s="82"/>
      <c r="BC30" s="83" t="str">
        <f t="shared" si="11"/>
        <v/>
      </c>
      <c r="BD30" s="83" t="str">
        <f t="shared" si="12"/>
        <v/>
      </c>
      <c r="BE30" s="83" t="str">
        <f t="shared" si="13"/>
        <v/>
      </c>
      <c r="BF30" s="83" t="str">
        <f t="shared" si="14"/>
        <v/>
      </c>
      <c r="BG30" s="83" t="str">
        <f t="shared" si="5"/>
        <v/>
      </c>
      <c r="BH30" s="83" t="str">
        <f t="shared" si="5"/>
        <v/>
      </c>
      <c r="BI30" s="83" t="str">
        <f t="shared" si="15"/>
        <v/>
      </c>
      <c r="BJ30" s="83" t="str">
        <f t="shared" si="6"/>
        <v/>
      </c>
      <c r="BK30" s="83" t="str">
        <f t="shared" si="6"/>
        <v/>
      </c>
      <c r="BL30" s="83" t="str">
        <f t="shared" si="16"/>
        <v/>
      </c>
      <c r="BM30" s="83" t="str">
        <f t="shared" si="7"/>
        <v/>
      </c>
      <c r="BN30" s="83" t="str">
        <f t="shared" si="17"/>
        <v/>
      </c>
      <c r="BO30" s="83" t="str">
        <f t="shared" si="8"/>
        <v/>
      </c>
    </row>
    <row r="31" spans="2:67" ht="24" customHeight="1" x14ac:dyDescent="0.2">
      <c r="B31" s="109"/>
      <c r="C31" s="108" t="s">
        <v>55</v>
      </c>
      <c r="D31" s="77"/>
      <c r="E31" s="78">
        <v>13994</v>
      </c>
      <c r="F31" s="79"/>
      <c r="G31" s="78">
        <v>13614</v>
      </c>
      <c r="H31" s="78">
        <v>380</v>
      </c>
      <c r="I31" s="78">
        <v>248</v>
      </c>
      <c r="J31" s="78">
        <v>2</v>
      </c>
      <c r="K31" s="81">
        <v>2.7154494783478635</v>
      </c>
      <c r="L31" s="78">
        <v>362</v>
      </c>
      <c r="M31" s="78">
        <v>241</v>
      </c>
      <c r="N31" s="78">
        <v>2</v>
      </c>
      <c r="O31" s="79"/>
      <c r="P31" s="78">
        <v>10</v>
      </c>
      <c r="Q31" s="79"/>
      <c r="R31" s="78">
        <v>0</v>
      </c>
      <c r="S31" s="80">
        <v>0</v>
      </c>
      <c r="T31" s="78">
        <v>0</v>
      </c>
      <c r="U31" s="78">
        <v>130</v>
      </c>
      <c r="V31" s="78">
        <v>0</v>
      </c>
      <c r="W31" s="78">
        <v>2</v>
      </c>
      <c r="X31" s="78">
        <v>0</v>
      </c>
      <c r="Y31" s="78">
        <v>0</v>
      </c>
      <c r="Z31" s="78">
        <v>0</v>
      </c>
      <c r="AA31" s="78">
        <v>2</v>
      </c>
      <c r="AB31" s="78">
        <v>2</v>
      </c>
      <c r="AC31" s="78">
        <v>0</v>
      </c>
      <c r="AD31" s="78">
        <v>24</v>
      </c>
      <c r="AE31" s="78">
        <v>19</v>
      </c>
      <c r="AF31" s="78">
        <v>1</v>
      </c>
      <c r="AG31" s="78">
        <v>1</v>
      </c>
      <c r="AH31" s="78">
        <v>0</v>
      </c>
      <c r="AI31" s="78">
        <v>204</v>
      </c>
      <c r="AJ31" s="78">
        <v>18</v>
      </c>
      <c r="AK31" s="78">
        <v>2</v>
      </c>
      <c r="AL31" s="78">
        <v>2</v>
      </c>
      <c r="AM31" s="78">
        <v>0</v>
      </c>
      <c r="AN31" s="78">
        <v>0</v>
      </c>
      <c r="AO31" s="78">
        <v>2</v>
      </c>
      <c r="AP31" s="81">
        <v>14.291839359725596</v>
      </c>
      <c r="AQ31" s="81">
        <v>0</v>
      </c>
      <c r="AR31" s="81">
        <f t="shared" si="2"/>
        <v>95.26315789473685</v>
      </c>
      <c r="AS31" s="81">
        <v>0</v>
      </c>
      <c r="AU31" s="74" t="e">
        <f>#REF!</f>
        <v>#REF!</v>
      </c>
      <c r="AV31" s="82"/>
      <c r="AW31" s="83" t="str">
        <f t="shared" si="9"/>
        <v/>
      </c>
      <c r="AX31" s="83" t="str">
        <f t="shared" si="10"/>
        <v/>
      </c>
      <c r="AY31" s="83" t="str">
        <f t="shared" si="3"/>
        <v/>
      </c>
      <c r="AZ31" s="84"/>
      <c r="BA31" s="83" t="str">
        <f t="shared" si="4"/>
        <v/>
      </c>
      <c r="BB31" s="82"/>
      <c r="BC31" s="83" t="str">
        <f t="shared" si="11"/>
        <v/>
      </c>
      <c r="BD31" s="83" t="str">
        <f t="shared" si="12"/>
        <v/>
      </c>
      <c r="BE31" s="83" t="str">
        <f t="shared" si="13"/>
        <v/>
      </c>
      <c r="BF31" s="83" t="str">
        <f t="shared" si="14"/>
        <v/>
      </c>
      <c r="BG31" s="83" t="str">
        <f t="shared" si="5"/>
        <v/>
      </c>
      <c r="BH31" s="83" t="str">
        <f t="shared" si="5"/>
        <v/>
      </c>
      <c r="BI31" s="83" t="str">
        <f t="shared" si="15"/>
        <v/>
      </c>
      <c r="BJ31" s="83" t="str">
        <f t="shared" si="6"/>
        <v/>
      </c>
      <c r="BK31" s="83" t="str">
        <f t="shared" si="6"/>
        <v/>
      </c>
      <c r="BL31" s="83" t="str">
        <f t="shared" si="16"/>
        <v/>
      </c>
      <c r="BM31" s="83" t="str">
        <f t="shared" si="7"/>
        <v/>
      </c>
      <c r="BN31" s="83" t="str">
        <f t="shared" si="17"/>
        <v/>
      </c>
      <c r="BO31" s="83" t="str">
        <f t="shared" si="8"/>
        <v/>
      </c>
    </row>
    <row r="32" spans="2:67" ht="24" customHeight="1" thickBot="1" x14ac:dyDescent="0.25">
      <c r="B32" s="109"/>
      <c r="C32" s="110" t="s">
        <v>56</v>
      </c>
      <c r="D32" s="87"/>
      <c r="E32" s="88">
        <v>12942</v>
      </c>
      <c r="F32" s="89"/>
      <c r="G32" s="88">
        <v>12499</v>
      </c>
      <c r="H32" s="88">
        <v>443</v>
      </c>
      <c r="I32" s="88">
        <v>266</v>
      </c>
      <c r="J32" s="88">
        <v>4</v>
      </c>
      <c r="K32" s="91">
        <v>3.4229639932004328</v>
      </c>
      <c r="L32" s="88">
        <v>397</v>
      </c>
      <c r="M32" s="88">
        <v>243</v>
      </c>
      <c r="N32" s="88">
        <v>4</v>
      </c>
      <c r="O32" s="89"/>
      <c r="P32" s="88">
        <v>4</v>
      </c>
      <c r="Q32" s="89"/>
      <c r="R32" s="88">
        <v>0</v>
      </c>
      <c r="S32" s="90">
        <v>0</v>
      </c>
      <c r="T32" s="88">
        <v>0</v>
      </c>
      <c r="U32" s="88">
        <v>138</v>
      </c>
      <c r="V32" s="88">
        <v>0</v>
      </c>
      <c r="W32" s="88">
        <v>4</v>
      </c>
      <c r="X32" s="88">
        <v>0</v>
      </c>
      <c r="Y32" s="88">
        <v>0</v>
      </c>
      <c r="Z32" s="88">
        <v>0</v>
      </c>
      <c r="AA32" s="88">
        <v>5</v>
      </c>
      <c r="AB32" s="88">
        <v>4</v>
      </c>
      <c r="AC32" s="88">
        <v>0</v>
      </c>
      <c r="AD32" s="88">
        <v>24</v>
      </c>
      <c r="AE32" s="88">
        <v>19</v>
      </c>
      <c r="AF32" s="88">
        <v>0</v>
      </c>
      <c r="AG32" s="88">
        <v>6</v>
      </c>
      <c r="AH32" s="88">
        <v>0</v>
      </c>
      <c r="AI32" s="88">
        <v>219</v>
      </c>
      <c r="AJ32" s="88">
        <v>46</v>
      </c>
      <c r="AK32" s="88">
        <v>7</v>
      </c>
      <c r="AL32" s="88">
        <v>5</v>
      </c>
      <c r="AM32" s="88">
        <v>0</v>
      </c>
      <c r="AN32" s="88">
        <v>0</v>
      </c>
      <c r="AO32" s="88">
        <v>5</v>
      </c>
      <c r="AP32" s="91">
        <v>38.633905115129039</v>
      </c>
      <c r="AQ32" s="91">
        <v>0</v>
      </c>
      <c r="AR32" s="91">
        <f t="shared" si="2"/>
        <v>89.616252821670429</v>
      </c>
      <c r="AS32" s="91">
        <v>0</v>
      </c>
      <c r="AU32" s="74" t="e">
        <f>#REF!</f>
        <v>#REF!</v>
      </c>
      <c r="AV32" s="82"/>
      <c r="AW32" s="83" t="str">
        <f t="shared" si="9"/>
        <v/>
      </c>
      <c r="AX32" s="83" t="str">
        <f t="shared" si="10"/>
        <v/>
      </c>
      <c r="AY32" s="83" t="str">
        <f t="shared" si="3"/>
        <v/>
      </c>
      <c r="AZ32" s="84"/>
      <c r="BA32" s="83" t="str">
        <f t="shared" si="4"/>
        <v/>
      </c>
      <c r="BB32" s="82"/>
      <c r="BC32" s="83" t="str">
        <f t="shared" si="11"/>
        <v/>
      </c>
      <c r="BD32" s="83" t="str">
        <f t="shared" si="12"/>
        <v/>
      </c>
      <c r="BE32" s="83" t="str">
        <f t="shared" si="13"/>
        <v>×</v>
      </c>
      <c r="BF32" s="83" t="str">
        <f t="shared" si="14"/>
        <v/>
      </c>
      <c r="BG32" s="83" t="str">
        <f t="shared" si="5"/>
        <v/>
      </c>
      <c r="BH32" s="83" t="str">
        <f t="shared" si="5"/>
        <v/>
      </c>
      <c r="BI32" s="83" t="str">
        <f t="shared" si="15"/>
        <v/>
      </c>
      <c r="BJ32" s="83" t="str">
        <f t="shared" si="6"/>
        <v/>
      </c>
      <c r="BK32" s="83" t="str">
        <f t="shared" si="6"/>
        <v/>
      </c>
      <c r="BL32" s="83" t="str">
        <f t="shared" si="16"/>
        <v/>
      </c>
      <c r="BM32" s="83" t="str">
        <f t="shared" si="7"/>
        <v/>
      </c>
      <c r="BN32" s="83" t="str">
        <f t="shared" si="17"/>
        <v/>
      </c>
      <c r="BO32" s="83" t="str">
        <f t="shared" si="8"/>
        <v/>
      </c>
    </row>
    <row r="33" spans="2:67" ht="24" customHeight="1" thickBot="1" x14ac:dyDescent="0.25">
      <c r="B33" s="111"/>
      <c r="C33" s="112" t="s">
        <v>57</v>
      </c>
      <c r="D33" s="113"/>
      <c r="E33" s="114">
        <v>90773</v>
      </c>
      <c r="F33" s="115"/>
      <c r="G33" s="114">
        <v>88826</v>
      </c>
      <c r="H33" s="114">
        <v>1947</v>
      </c>
      <c r="I33" s="114">
        <v>1286</v>
      </c>
      <c r="J33" s="114">
        <v>13</v>
      </c>
      <c r="K33" s="116">
        <v>2.1449109316647021</v>
      </c>
      <c r="L33" s="114">
        <v>1796</v>
      </c>
      <c r="M33" s="114">
        <v>1200</v>
      </c>
      <c r="N33" s="114">
        <v>13</v>
      </c>
      <c r="O33" s="115"/>
      <c r="P33" s="114">
        <v>36</v>
      </c>
      <c r="Q33" s="115"/>
      <c r="R33" s="114">
        <v>0</v>
      </c>
      <c r="S33" s="117">
        <v>0</v>
      </c>
      <c r="T33" s="114">
        <v>0</v>
      </c>
      <c r="U33" s="114">
        <v>711</v>
      </c>
      <c r="V33" s="114">
        <v>0</v>
      </c>
      <c r="W33" s="114">
        <v>13</v>
      </c>
      <c r="X33" s="114">
        <v>0</v>
      </c>
      <c r="Y33" s="114">
        <v>0</v>
      </c>
      <c r="Z33" s="114">
        <v>1</v>
      </c>
      <c r="AA33" s="114">
        <v>15</v>
      </c>
      <c r="AB33" s="114">
        <v>14</v>
      </c>
      <c r="AC33" s="114">
        <v>0</v>
      </c>
      <c r="AD33" s="114">
        <v>104</v>
      </c>
      <c r="AE33" s="114">
        <v>85</v>
      </c>
      <c r="AF33" s="114">
        <v>1</v>
      </c>
      <c r="AG33" s="114">
        <v>12</v>
      </c>
      <c r="AH33" s="114">
        <v>0</v>
      </c>
      <c r="AI33" s="114">
        <v>942</v>
      </c>
      <c r="AJ33" s="114">
        <v>151</v>
      </c>
      <c r="AK33" s="114">
        <v>18</v>
      </c>
      <c r="AL33" s="114">
        <v>15</v>
      </c>
      <c r="AM33" s="114">
        <v>0</v>
      </c>
      <c r="AN33" s="114">
        <v>0</v>
      </c>
      <c r="AO33" s="114">
        <v>15</v>
      </c>
      <c r="AP33" s="116">
        <v>16.524737532085531</v>
      </c>
      <c r="AQ33" s="116">
        <v>0</v>
      </c>
      <c r="AR33" s="116">
        <f t="shared" si="2"/>
        <v>92.24447868515665</v>
      </c>
      <c r="AS33" s="116">
        <v>0</v>
      </c>
      <c r="AU33" s="74" t="e">
        <f>#REF!</f>
        <v>#REF!</v>
      </c>
      <c r="AV33" s="82"/>
      <c r="AW33" s="83" t="str">
        <f t="shared" si="9"/>
        <v/>
      </c>
      <c r="AX33" s="83" t="str">
        <f t="shared" si="10"/>
        <v/>
      </c>
      <c r="AY33" s="83" t="str">
        <f t="shared" si="3"/>
        <v/>
      </c>
      <c r="AZ33" s="84"/>
      <c r="BA33" s="83" t="str">
        <f t="shared" si="4"/>
        <v/>
      </c>
      <c r="BB33" s="82"/>
      <c r="BC33" s="83" t="str">
        <f t="shared" si="11"/>
        <v/>
      </c>
      <c r="BD33" s="83" t="str">
        <f t="shared" si="12"/>
        <v/>
      </c>
      <c r="BE33" s="83" t="str">
        <f t="shared" si="13"/>
        <v>×</v>
      </c>
      <c r="BF33" s="83" t="str">
        <f t="shared" si="14"/>
        <v/>
      </c>
      <c r="BG33" s="83" t="str">
        <f t="shared" si="5"/>
        <v/>
      </c>
      <c r="BH33" s="83" t="str">
        <f t="shared" si="5"/>
        <v/>
      </c>
      <c r="BI33" s="83" t="str">
        <f t="shared" si="15"/>
        <v/>
      </c>
      <c r="BJ33" s="83" t="str">
        <f t="shared" si="6"/>
        <v/>
      </c>
      <c r="BK33" s="83" t="str">
        <f t="shared" si="6"/>
        <v/>
      </c>
      <c r="BL33" s="83" t="str">
        <f t="shared" si="16"/>
        <v/>
      </c>
      <c r="BM33" s="83" t="str">
        <f t="shared" si="7"/>
        <v/>
      </c>
      <c r="BN33" s="83" t="str">
        <f t="shared" si="17"/>
        <v/>
      </c>
      <c r="BO33" s="83" t="str">
        <f t="shared" si="8"/>
        <v/>
      </c>
    </row>
    <row r="34" spans="2:67" ht="24" customHeight="1" thickTop="1" x14ac:dyDescent="0.2">
      <c r="B34" s="124"/>
      <c r="C34" s="125" t="s">
        <v>58</v>
      </c>
      <c r="D34" s="119"/>
      <c r="E34" s="120">
        <v>130823</v>
      </c>
      <c r="F34" s="121"/>
      <c r="G34" s="120">
        <v>127807</v>
      </c>
      <c r="H34" s="120">
        <v>3016</v>
      </c>
      <c r="I34" s="120">
        <v>1861</v>
      </c>
      <c r="J34" s="120">
        <v>28</v>
      </c>
      <c r="K34" s="122">
        <v>2.3054050128799979</v>
      </c>
      <c r="L34" s="120">
        <v>2749</v>
      </c>
      <c r="M34" s="120">
        <v>1721</v>
      </c>
      <c r="N34" s="120">
        <v>26</v>
      </c>
      <c r="O34" s="121"/>
      <c r="P34" s="120">
        <v>167</v>
      </c>
      <c r="Q34" s="121"/>
      <c r="R34" s="120">
        <v>1</v>
      </c>
      <c r="S34" s="123">
        <v>0.5988023952095809</v>
      </c>
      <c r="T34" s="120">
        <v>1</v>
      </c>
      <c r="U34" s="120">
        <v>1053</v>
      </c>
      <c r="V34" s="120">
        <v>1</v>
      </c>
      <c r="W34" s="120">
        <v>23</v>
      </c>
      <c r="X34" s="120">
        <v>3</v>
      </c>
      <c r="Y34" s="120">
        <v>1</v>
      </c>
      <c r="Z34" s="120">
        <v>3</v>
      </c>
      <c r="AA34" s="120">
        <v>33</v>
      </c>
      <c r="AB34" s="120">
        <v>25</v>
      </c>
      <c r="AC34" s="120">
        <v>4</v>
      </c>
      <c r="AD34" s="120">
        <v>152</v>
      </c>
      <c r="AE34" s="120">
        <v>119</v>
      </c>
      <c r="AF34" s="120">
        <v>4</v>
      </c>
      <c r="AG34" s="120">
        <v>22</v>
      </c>
      <c r="AH34" s="120">
        <v>1</v>
      </c>
      <c r="AI34" s="120">
        <v>1466</v>
      </c>
      <c r="AJ34" s="120">
        <v>267</v>
      </c>
      <c r="AK34" s="120">
        <v>31</v>
      </c>
      <c r="AL34" s="120">
        <v>32</v>
      </c>
      <c r="AM34" s="120">
        <v>0</v>
      </c>
      <c r="AN34" s="120">
        <v>1</v>
      </c>
      <c r="AO34" s="120">
        <v>33</v>
      </c>
      <c r="AP34" s="122">
        <v>25.224922223156476</v>
      </c>
      <c r="AQ34" s="122">
        <v>0.76439158251989325</v>
      </c>
      <c r="AR34" s="122">
        <f t="shared" si="2"/>
        <v>91.147214854111411</v>
      </c>
      <c r="AS34" s="122">
        <f t="shared" si="18"/>
        <v>100</v>
      </c>
      <c r="AU34" s="74" t="e">
        <f>#REF!</f>
        <v>#REF!</v>
      </c>
      <c r="AV34" s="82"/>
      <c r="AW34" s="83" t="str">
        <f t="shared" si="9"/>
        <v/>
      </c>
      <c r="AX34" s="83" t="str">
        <f t="shared" si="10"/>
        <v/>
      </c>
      <c r="AY34" s="83" t="str">
        <f t="shared" si="3"/>
        <v/>
      </c>
      <c r="AZ34" s="84"/>
      <c r="BA34" s="83" t="str">
        <f t="shared" si="4"/>
        <v/>
      </c>
      <c r="BB34" s="82"/>
      <c r="BC34" s="83" t="str">
        <f t="shared" si="11"/>
        <v/>
      </c>
      <c r="BD34" s="83" t="str">
        <f t="shared" si="12"/>
        <v/>
      </c>
      <c r="BE34" s="83" t="str">
        <f t="shared" si="13"/>
        <v>×</v>
      </c>
      <c r="BF34" s="83" t="str">
        <f t="shared" si="14"/>
        <v/>
      </c>
      <c r="BG34" s="83" t="str">
        <f t="shared" si="5"/>
        <v/>
      </c>
      <c r="BH34" s="83" t="str">
        <f t="shared" si="5"/>
        <v/>
      </c>
      <c r="BI34" s="83" t="str">
        <f t="shared" si="15"/>
        <v/>
      </c>
      <c r="BJ34" s="83" t="str">
        <f t="shared" si="6"/>
        <v/>
      </c>
      <c r="BK34" s="83" t="str">
        <f t="shared" si="6"/>
        <v/>
      </c>
      <c r="BL34" s="83" t="str">
        <f t="shared" si="16"/>
        <v/>
      </c>
      <c r="BM34" s="83" t="str">
        <f t="shared" si="7"/>
        <v/>
      </c>
      <c r="BN34" s="83" t="str">
        <f t="shared" si="17"/>
        <v/>
      </c>
      <c r="BO34" s="83" t="str">
        <f t="shared" si="8"/>
        <v/>
      </c>
    </row>
    <row r="35" spans="2:67" ht="24" customHeight="1" x14ac:dyDescent="0.15">
      <c r="B35" s="126"/>
      <c r="C35" s="127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</row>
    <row r="36" spans="2:67" s="9" customFormat="1" ht="45" customHeight="1" x14ac:dyDescent="0.3">
      <c r="B36" s="1" t="s">
        <v>59</v>
      </c>
      <c r="D36" s="3"/>
      <c r="E36" s="4"/>
      <c r="F36" s="5"/>
      <c r="G36" s="6"/>
      <c r="H36" s="6"/>
      <c r="I36" s="6"/>
      <c r="J36" s="6"/>
      <c r="K36" s="7"/>
      <c r="L36" s="6"/>
      <c r="M36" s="6"/>
      <c r="N36" s="6"/>
      <c r="O36" s="6"/>
      <c r="P36" s="6"/>
      <c r="Q36" s="7"/>
      <c r="R36" s="6"/>
      <c r="S36" s="7"/>
      <c r="T36" s="6"/>
      <c r="U36" s="8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7"/>
      <c r="AQ36" s="7"/>
      <c r="AR36" s="7"/>
      <c r="AS36" s="7"/>
    </row>
    <row r="37" spans="2:67" s="9" customFormat="1" ht="31.5" customHeight="1" x14ac:dyDescent="0.2">
      <c r="B37" s="129" t="s">
        <v>60</v>
      </c>
      <c r="F37" s="7"/>
      <c r="G37" s="6"/>
      <c r="H37" s="6"/>
      <c r="I37" s="6"/>
      <c r="J37" s="6"/>
      <c r="K37" s="7"/>
      <c r="L37" s="6"/>
      <c r="M37" s="6"/>
      <c r="N37" s="6"/>
      <c r="O37" s="6"/>
      <c r="P37" s="6"/>
      <c r="Q37" s="7"/>
      <c r="R37" s="6"/>
      <c r="S37" s="7"/>
      <c r="T37" s="11"/>
      <c r="U37" s="12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13"/>
      <c r="AG37" s="6"/>
      <c r="AH37" s="6"/>
      <c r="AI37" s="6"/>
      <c r="AJ37" s="6"/>
      <c r="AK37" s="6"/>
      <c r="AL37" s="6"/>
      <c r="AM37" s="6"/>
      <c r="AN37" s="14"/>
      <c r="AO37" s="15"/>
      <c r="AP37" s="16"/>
      <c r="AR37" s="17"/>
      <c r="AS37" s="18" t="s">
        <v>2</v>
      </c>
    </row>
    <row r="38" spans="2:67" s="35" customFormat="1" ht="24" customHeight="1" x14ac:dyDescent="0.15">
      <c r="B38" s="19" t="s">
        <v>3</v>
      </c>
      <c r="C38" s="20"/>
      <c r="D38" s="21" t="s">
        <v>4</v>
      </c>
      <c r="E38" s="21" t="s">
        <v>5</v>
      </c>
      <c r="F38" s="22" t="s">
        <v>6</v>
      </c>
      <c r="G38" s="23" t="s">
        <v>7</v>
      </c>
      <c r="H38" s="24"/>
      <c r="I38" s="24"/>
      <c r="J38" s="24"/>
      <c r="K38" s="24"/>
      <c r="L38" s="24"/>
      <c r="M38" s="24"/>
      <c r="N38" s="24"/>
      <c r="O38" s="23" t="s">
        <v>8</v>
      </c>
      <c r="P38" s="24"/>
      <c r="Q38" s="24"/>
      <c r="R38" s="24"/>
      <c r="S38" s="24"/>
      <c r="T38" s="25"/>
      <c r="U38" s="26" t="s">
        <v>9</v>
      </c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8"/>
      <c r="AJ38" s="29" t="s">
        <v>10</v>
      </c>
      <c r="AK38" s="29" t="s">
        <v>11</v>
      </c>
      <c r="AL38" s="30" t="s">
        <v>12</v>
      </c>
      <c r="AM38" s="31"/>
      <c r="AN38" s="31"/>
      <c r="AO38" s="32"/>
      <c r="AP38" s="33" t="s">
        <v>13</v>
      </c>
      <c r="AQ38" s="33" t="s">
        <v>14</v>
      </c>
      <c r="AR38" s="34" t="s">
        <v>15</v>
      </c>
      <c r="AS38" s="34"/>
    </row>
    <row r="39" spans="2:67" s="9" customFormat="1" ht="24" customHeight="1" x14ac:dyDescent="0.2">
      <c r="B39" s="36"/>
      <c r="C39" s="37"/>
      <c r="D39" s="38"/>
      <c r="E39" s="38"/>
      <c r="F39" s="39"/>
      <c r="G39" s="40" t="s">
        <v>16</v>
      </c>
      <c r="H39" s="30" t="s">
        <v>17</v>
      </c>
      <c r="I39" s="31"/>
      <c r="J39" s="32"/>
      <c r="K39" s="22" t="s">
        <v>18</v>
      </c>
      <c r="L39" s="30" t="s">
        <v>19</v>
      </c>
      <c r="M39" s="31"/>
      <c r="N39" s="32"/>
      <c r="O39" s="29" t="s">
        <v>20</v>
      </c>
      <c r="P39" s="29" t="s">
        <v>21</v>
      </c>
      <c r="Q39" s="22" t="s">
        <v>22</v>
      </c>
      <c r="R39" s="29" t="s">
        <v>23</v>
      </c>
      <c r="S39" s="22" t="s">
        <v>18</v>
      </c>
      <c r="T39" s="29" t="s">
        <v>24</v>
      </c>
      <c r="U39" s="29" t="s">
        <v>25</v>
      </c>
      <c r="V39" s="41" t="s">
        <v>26</v>
      </c>
      <c r="W39" s="31"/>
      <c r="X39" s="31"/>
      <c r="Y39" s="31"/>
      <c r="Z39" s="31"/>
      <c r="AA39" s="31"/>
      <c r="AB39" s="31"/>
      <c r="AC39" s="32"/>
      <c r="AD39" s="30" t="s">
        <v>27</v>
      </c>
      <c r="AE39" s="31"/>
      <c r="AF39" s="32"/>
      <c r="AG39" s="42" t="s">
        <v>28</v>
      </c>
      <c r="AH39" s="29" t="s">
        <v>29</v>
      </c>
      <c r="AI39" s="43" t="s">
        <v>30</v>
      </c>
      <c r="AJ39" s="44"/>
      <c r="AK39" s="44"/>
      <c r="AL39" s="45"/>
      <c r="AM39" s="46"/>
      <c r="AN39" s="46"/>
      <c r="AO39" s="47"/>
      <c r="AP39" s="48"/>
      <c r="AQ39" s="48"/>
      <c r="AR39" s="34"/>
      <c r="AS39" s="34"/>
    </row>
    <row r="40" spans="2:67" s="9" customFormat="1" ht="24" customHeight="1" x14ac:dyDescent="0.2">
      <c r="B40" s="36"/>
      <c r="C40" s="37"/>
      <c r="D40" s="38"/>
      <c r="E40" s="38"/>
      <c r="F40" s="39"/>
      <c r="G40" s="49"/>
      <c r="H40" s="50"/>
      <c r="I40" s="51"/>
      <c r="J40" s="52"/>
      <c r="K40" s="39"/>
      <c r="L40" s="50"/>
      <c r="M40" s="51"/>
      <c r="N40" s="52"/>
      <c r="O40" s="44"/>
      <c r="P40" s="44"/>
      <c r="Q40" s="39"/>
      <c r="R40" s="44"/>
      <c r="S40" s="39"/>
      <c r="T40" s="44"/>
      <c r="U40" s="44"/>
      <c r="V40" s="45"/>
      <c r="W40" s="46"/>
      <c r="X40" s="46"/>
      <c r="Y40" s="46"/>
      <c r="Z40" s="46"/>
      <c r="AA40" s="46"/>
      <c r="AB40" s="46"/>
      <c r="AC40" s="47"/>
      <c r="AD40" s="50"/>
      <c r="AE40" s="51"/>
      <c r="AF40" s="52"/>
      <c r="AG40" s="53"/>
      <c r="AH40" s="44"/>
      <c r="AI40" s="44"/>
      <c r="AJ40" s="44"/>
      <c r="AK40" s="44"/>
      <c r="AL40" s="54" t="s">
        <v>31</v>
      </c>
      <c r="AM40" s="54" t="s">
        <v>32</v>
      </c>
      <c r="AN40" s="40" t="s">
        <v>33</v>
      </c>
      <c r="AO40" s="54" t="s">
        <v>34</v>
      </c>
      <c r="AP40" s="48"/>
      <c r="AQ40" s="48"/>
      <c r="AR40" s="55" t="s">
        <v>31</v>
      </c>
      <c r="AS40" s="56" t="s">
        <v>35</v>
      </c>
    </row>
    <row r="41" spans="2:67" s="9" customFormat="1" ht="24" customHeight="1" x14ac:dyDescent="0.2">
      <c r="B41" s="36"/>
      <c r="C41" s="37"/>
      <c r="D41" s="38"/>
      <c r="E41" s="38"/>
      <c r="F41" s="39"/>
      <c r="G41" s="49"/>
      <c r="H41" s="50"/>
      <c r="I41" s="51"/>
      <c r="J41" s="52"/>
      <c r="K41" s="39"/>
      <c r="L41" s="50"/>
      <c r="M41" s="51"/>
      <c r="N41" s="52"/>
      <c r="O41" s="44"/>
      <c r="P41" s="44"/>
      <c r="Q41" s="39"/>
      <c r="R41" s="44"/>
      <c r="S41" s="39"/>
      <c r="T41" s="44"/>
      <c r="U41" s="44"/>
      <c r="V41" s="26" t="s">
        <v>36</v>
      </c>
      <c r="W41" s="27"/>
      <c r="X41" s="27"/>
      <c r="Y41" s="27"/>
      <c r="Z41" s="28"/>
      <c r="AA41" s="41" t="s">
        <v>34</v>
      </c>
      <c r="AB41" s="57"/>
      <c r="AC41" s="58"/>
      <c r="AD41" s="50"/>
      <c r="AE41" s="51"/>
      <c r="AF41" s="52"/>
      <c r="AG41" s="53"/>
      <c r="AH41" s="44"/>
      <c r="AI41" s="44"/>
      <c r="AJ41" s="44"/>
      <c r="AK41" s="44"/>
      <c r="AL41" s="49"/>
      <c r="AM41" s="49"/>
      <c r="AN41" s="49"/>
      <c r="AO41" s="49"/>
      <c r="AP41" s="48"/>
      <c r="AQ41" s="48"/>
      <c r="AR41" s="59"/>
      <c r="AS41" s="60"/>
    </row>
    <row r="42" spans="2:67" s="9" customFormat="1" ht="24" customHeight="1" x14ac:dyDescent="0.2">
      <c r="B42" s="36"/>
      <c r="C42" s="37"/>
      <c r="D42" s="38"/>
      <c r="E42" s="38"/>
      <c r="F42" s="39"/>
      <c r="G42" s="49"/>
      <c r="H42" s="61"/>
      <c r="I42" s="40" t="s">
        <v>37</v>
      </c>
      <c r="J42" s="40" t="s">
        <v>38</v>
      </c>
      <c r="K42" s="39"/>
      <c r="L42" s="61"/>
      <c r="M42" s="40" t="s">
        <v>37</v>
      </c>
      <c r="N42" s="40" t="s">
        <v>38</v>
      </c>
      <c r="O42" s="44"/>
      <c r="P42" s="44"/>
      <c r="Q42" s="39"/>
      <c r="R42" s="44"/>
      <c r="S42" s="39"/>
      <c r="T42" s="44"/>
      <c r="U42" s="44"/>
      <c r="V42" s="40" t="s">
        <v>39</v>
      </c>
      <c r="W42" s="40" t="s">
        <v>40</v>
      </c>
      <c r="X42" s="40" t="s">
        <v>41</v>
      </c>
      <c r="Y42" s="40" t="s">
        <v>42</v>
      </c>
      <c r="Z42" s="40" t="s">
        <v>43</v>
      </c>
      <c r="AA42" s="50"/>
      <c r="AB42" s="40" t="s">
        <v>37</v>
      </c>
      <c r="AC42" s="40" t="s">
        <v>38</v>
      </c>
      <c r="AD42" s="61"/>
      <c r="AE42" s="40" t="s">
        <v>37</v>
      </c>
      <c r="AF42" s="40" t="s">
        <v>38</v>
      </c>
      <c r="AG42" s="53"/>
      <c r="AH42" s="44"/>
      <c r="AI42" s="44"/>
      <c r="AJ42" s="44"/>
      <c r="AK42" s="44"/>
      <c r="AL42" s="49"/>
      <c r="AM42" s="49"/>
      <c r="AN42" s="49"/>
      <c r="AO42" s="49"/>
      <c r="AP42" s="48"/>
      <c r="AQ42" s="48"/>
      <c r="AR42" s="59"/>
      <c r="AS42" s="60"/>
    </row>
    <row r="43" spans="2:67" s="9" customFormat="1" ht="39.950000000000003" customHeight="1" x14ac:dyDescent="0.2">
      <c r="B43" s="62"/>
      <c r="C43" s="63"/>
      <c r="D43" s="64"/>
      <c r="E43" s="64"/>
      <c r="F43" s="65"/>
      <c r="G43" s="66"/>
      <c r="H43" s="67"/>
      <c r="I43" s="66"/>
      <c r="J43" s="66"/>
      <c r="K43" s="65"/>
      <c r="L43" s="67"/>
      <c r="M43" s="66"/>
      <c r="N43" s="66"/>
      <c r="O43" s="68"/>
      <c r="P43" s="68"/>
      <c r="Q43" s="65"/>
      <c r="R43" s="68"/>
      <c r="S43" s="65"/>
      <c r="T43" s="68"/>
      <c r="U43" s="68"/>
      <c r="V43" s="66"/>
      <c r="W43" s="66"/>
      <c r="X43" s="66"/>
      <c r="Y43" s="66"/>
      <c r="Z43" s="66"/>
      <c r="AA43" s="45"/>
      <c r="AB43" s="66"/>
      <c r="AC43" s="66"/>
      <c r="AD43" s="67"/>
      <c r="AE43" s="66"/>
      <c r="AF43" s="66"/>
      <c r="AG43" s="69"/>
      <c r="AH43" s="68"/>
      <c r="AI43" s="68"/>
      <c r="AJ43" s="68"/>
      <c r="AK43" s="68"/>
      <c r="AL43" s="66"/>
      <c r="AM43" s="66"/>
      <c r="AN43" s="66"/>
      <c r="AO43" s="66"/>
      <c r="AP43" s="70"/>
      <c r="AQ43" s="70"/>
      <c r="AR43" s="71"/>
      <c r="AS43" s="72"/>
    </row>
    <row r="44" spans="2:67" ht="11.25" customHeight="1" x14ac:dyDescent="0.15"/>
    <row r="45" spans="2:67" ht="24" customHeight="1" x14ac:dyDescent="0.2">
      <c r="B45" s="75" t="s">
        <v>44</v>
      </c>
      <c r="C45" s="76" t="s">
        <v>45</v>
      </c>
      <c r="D45" s="77"/>
      <c r="E45" s="78">
        <v>1</v>
      </c>
      <c r="F45" s="79"/>
      <c r="G45" s="78">
        <v>1</v>
      </c>
      <c r="H45" s="78">
        <v>0</v>
      </c>
      <c r="I45" s="78">
        <v>0</v>
      </c>
      <c r="J45" s="78">
        <v>0</v>
      </c>
      <c r="K45" s="80">
        <v>0</v>
      </c>
      <c r="L45" s="78">
        <v>0</v>
      </c>
      <c r="M45" s="78">
        <v>0</v>
      </c>
      <c r="N45" s="78">
        <v>0</v>
      </c>
      <c r="O45" s="78">
        <v>1</v>
      </c>
      <c r="P45" s="78">
        <v>0</v>
      </c>
      <c r="Q45" s="80">
        <v>0</v>
      </c>
      <c r="R45" s="78">
        <v>0</v>
      </c>
      <c r="S45" s="80">
        <v>0</v>
      </c>
      <c r="T45" s="78">
        <v>0</v>
      </c>
      <c r="U45" s="78">
        <v>0</v>
      </c>
      <c r="V45" s="78">
        <v>0</v>
      </c>
      <c r="W45" s="78">
        <v>0</v>
      </c>
      <c r="X45" s="78">
        <v>0</v>
      </c>
      <c r="Y45" s="78">
        <v>0</v>
      </c>
      <c r="Z45" s="78">
        <v>0</v>
      </c>
      <c r="AA45" s="78">
        <v>0</v>
      </c>
      <c r="AB45" s="78">
        <v>0</v>
      </c>
      <c r="AC45" s="78">
        <v>0</v>
      </c>
      <c r="AD45" s="78">
        <v>0</v>
      </c>
      <c r="AE45" s="78">
        <v>0</v>
      </c>
      <c r="AF45" s="78">
        <v>0</v>
      </c>
      <c r="AG45" s="78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78">
        <v>0</v>
      </c>
      <c r="AO45" s="78">
        <v>0</v>
      </c>
      <c r="AP45" s="81">
        <v>0</v>
      </c>
      <c r="AQ45" s="81">
        <v>0</v>
      </c>
      <c r="AR45" s="81">
        <v>0</v>
      </c>
      <c r="AS45" s="81">
        <v>0</v>
      </c>
      <c r="AU45" s="74" t="e">
        <f>#REF!</f>
        <v>#REF!</v>
      </c>
      <c r="AV45" s="82"/>
      <c r="AW45" s="83" t="str">
        <f>IF(E45&gt;=G45+H45,"","×")</f>
        <v/>
      </c>
      <c r="AX45" s="83" t="str">
        <f>IF(H45&gt;=I45+J45,"","×")</f>
        <v/>
      </c>
      <c r="AY45" s="83" t="str">
        <f>IF(H45&gt;=L45,"","×")</f>
        <v/>
      </c>
      <c r="AZ45" s="83" t="str">
        <f>IF(E45&gt;=O45,"","×")</f>
        <v/>
      </c>
      <c r="BA45" s="83" t="str">
        <f>IF(E45&gt;=P45,"","×")</f>
        <v/>
      </c>
      <c r="BB45" s="83" t="str">
        <f>IF(O45&gt;=P45,"","×")</f>
        <v/>
      </c>
      <c r="BC45" s="83" t="str">
        <f>IF(P45&gt;=R45,"","×")</f>
        <v/>
      </c>
      <c r="BD45" s="83" t="str">
        <f>IF(R45&gt;=T45,"","×")</f>
        <v/>
      </c>
      <c r="BE45" s="83" t="str">
        <f>IF(AA45=SUM(V45:Z45),"","×")</f>
        <v/>
      </c>
      <c r="BF45" s="83" t="str">
        <f>IF(AA45&gt;=AB45+AC45,"","×")</f>
        <v/>
      </c>
      <c r="BG45" s="83" t="str">
        <f t="shared" ref="BG45:BH47" si="19">IF(I45&gt;=AB45,"","×")</f>
        <v/>
      </c>
      <c r="BH45" s="83" t="str">
        <f t="shared" si="19"/>
        <v/>
      </c>
      <c r="BI45" s="83" t="str">
        <f>IF(AD45&gt;=AE45+AF45,"","×")</f>
        <v/>
      </c>
      <c r="BJ45" s="83" t="str">
        <f t="shared" ref="BJ45:BK47" si="20">IF(I45&gt;=AE45,"","×")</f>
        <v/>
      </c>
      <c r="BK45" s="83" t="str">
        <f t="shared" si="20"/>
        <v/>
      </c>
      <c r="BL45" s="83" t="str">
        <f>IF(SUM(AL45:AN45)=AO45,"","×")</f>
        <v/>
      </c>
      <c r="BM45" s="83" t="str">
        <f>IF(AA45=AO45,"","×")</f>
        <v/>
      </c>
      <c r="BN45" s="83" t="str">
        <f>IF(U45+AA45+AD45+SUM(AG45:AI45)+AK45&gt;=L45,"","×")</f>
        <v/>
      </c>
      <c r="BO45" s="83" t="str">
        <f>IF(U45+AA45+AD45+SUM(AG45:AI45)+AK45&gt;=T45,"","×")</f>
        <v/>
      </c>
    </row>
    <row r="46" spans="2:67" ht="24" customHeight="1" thickBot="1" x14ac:dyDescent="0.25">
      <c r="B46" s="130" t="s">
        <v>46</v>
      </c>
      <c r="C46" s="131" t="s">
        <v>45</v>
      </c>
      <c r="D46" s="132"/>
      <c r="E46" s="133">
        <v>0</v>
      </c>
      <c r="F46" s="134"/>
      <c r="G46" s="133">
        <v>0</v>
      </c>
      <c r="H46" s="133">
        <v>0</v>
      </c>
      <c r="I46" s="133">
        <v>0</v>
      </c>
      <c r="J46" s="133">
        <v>0</v>
      </c>
      <c r="K46" s="135">
        <v>0</v>
      </c>
      <c r="L46" s="133">
        <v>0</v>
      </c>
      <c r="M46" s="133">
        <v>0</v>
      </c>
      <c r="N46" s="133">
        <v>0</v>
      </c>
      <c r="O46" s="133">
        <v>0</v>
      </c>
      <c r="P46" s="133">
        <v>0</v>
      </c>
      <c r="Q46" s="135">
        <v>0</v>
      </c>
      <c r="R46" s="133">
        <v>0</v>
      </c>
      <c r="S46" s="135">
        <v>0</v>
      </c>
      <c r="T46" s="133">
        <v>0</v>
      </c>
      <c r="U46" s="133">
        <v>0</v>
      </c>
      <c r="V46" s="133">
        <v>0</v>
      </c>
      <c r="W46" s="133">
        <v>0</v>
      </c>
      <c r="X46" s="133">
        <v>0</v>
      </c>
      <c r="Y46" s="133">
        <v>0</v>
      </c>
      <c r="Z46" s="133">
        <v>0</v>
      </c>
      <c r="AA46" s="133">
        <v>0</v>
      </c>
      <c r="AB46" s="133">
        <v>0</v>
      </c>
      <c r="AC46" s="133">
        <v>0</v>
      </c>
      <c r="AD46" s="133">
        <v>0</v>
      </c>
      <c r="AE46" s="133">
        <v>0</v>
      </c>
      <c r="AF46" s="133">
        <v>0</v>
      </c>
      <c r="AG46" s="133">
        <v>0</v>
      </c>
      <c r="AH46" s="133">
        <v>0</v>
      </c>
      <c r="AI46" s="133">
        <v>0</v>
      </c>
      <c r="AJ46" s="133">
        <v>0</v>
      </c>
      <c r="AK46" s="133">
        <v>0</v>
      </c>
      <c r="AL46" s="133">
        <v>0</v>
      </c>
      <c r="AM46" s="133">
        <v>0</v>
      </c>
      <c r="AN46" s="133">
        <v>0</v>
      </c>
      <c r="AO46" s="133">
        <v>0</v>
      </c>
      <c r="AP46" s="136">
        <v>0</v>
      </c>
      <c r="AQ46" s="136">
        <v>0</v>
      </c>
      <c r="AR46" s="136">
        <v>0</v>
      </c>
      <c r="AS46" s="136">
        <v>0</v>
      </c>
      <c r="AU46" s="74" t="e">
        <f>#REF!</f>
        <v>#REF!</v>
      </c>
      <c r="AV46" s="82"/>
      <c r="AW46" s="83" t="str">
        <f>IF(E46&gt;=G46+H46,"","×")</f>
        <v/>
      </c>
      <c r="AX46" s="83" t="str">
        <f>IF(H46&gt;=I46+J46,"","×")</f>
        <v/>
      </c>
      <c r="AY46" s="83" t="str">
        <f>IF(H46&gt;=L46,"","×")</f>
        <v/>
      </c>
      <c r="AZ46" s="83" t="str">
        <f>IF(E46&gt;=O46,"","×")</f>
        <v/>
      </c>
      <c r="BA46" s="83" t="str">
        <f>IF(E46&gt;=P46,"","×")</f>
        <v/>
      </c>
      <c r="BB46" s="83" t="str">
        <f>IF(O46&gt;=P46,"","×")</f>
        <v/>
      </c>
      <c r="BC46" s="83" t="str">
        <f>IF(P46&gt;=R46,"","×")</f>
        <v/>
      </c>
      <c r="BD46" s="83" t="str">
        <f>IF(R46&gt;=T46,"","×")</f>
        <v/>
      </c>
      <c r="BE46" s="83" t="str">
        <f>IF(AA46=SUM(V46:Z46),"","×")</f>
        <v/>
      </c>
      <c r="BF46" s="83" t="str">
        <f>IF(AA46&gt;=AB46+AC46,"","×")</f>
        <v/>
      </c>
      <c r="BG46" s="83" t="str">
        <f t="shared" si="19"/>
        <v/>
      </c>
      <c r="BH46" s="83" t="str">
        <f t="shared" si="19"/>
        <v/>
      </c>
      <c r="BI46" s="83" t="str">
        <f>IF(AD46&gt;=AE46+AF46,"","×")</f>
        <v/>
      </c>
      <c r="BJ46" s="83" t="str">
        <f t="shared" si="20"/>
        <v/>
      </c>
      <c r="BK46" s="83" t="str">
        <f t="shared" si="20"/>
        <v/>
      </c>
      <c r="BL46" s="83" t="str">
        <f>IF(SUM(AL46:AN46)=AO46,"","×")</f>
        <v/>
      </c>
      <c r="BM46" s="83" t="str">
        <f>IF(AA46=AO46,"","×")</f>
        <v/>
      </c>
      <c r="BN46" s="83" t="str">
        <f>IF(U46+AA46+AD46+SUM(AG46:AI46)+AK46&gt;=L46,"","×")</f>
        <v/>
      </c>
      <c r="BO46" s="83" t="str">
        <f>IF(U46+AA46+AD46+SUM(AG46:AI46)+AK46&gt;=T46,"","×")</f>
        <v/>
      </c>
    </row>
    <row r="47" spans="2:67" ht="24" customHeight="1" thickTop="1" x14ac:dyDescent="0.2">
      <c r="B47" s="137"/>
      <c r="C47" s="125" t="s">
        <v>47</v>
      </c>
      <c r="D47" s="119"/>
      <c r="E47" s="120">
        <v>1</v>
      </c>
      <c r="F47" s="121"/>
      <c r="G47" s="120">
        <v>1</v>
      </c>
      <c r="H47" s="120">
        <v>0</v>
      </c>
      <c r="I47" s="120">
        <v>0</v>
      </c>
      <c r="J47" s="120">
        <v>0</v>
      </c>
      <c r="K47" s="123">
        <v>0</v>
      </c>
      <c r="L47" s="120">
        <v>0</v>
      </c>
      <c r="M47" s="120">
        <v>0</v>
      </c>
      <c r="N47" s="120">
        <v>0</v>
      </c>
      <c r="O47" s="120">
        <v>1</v>
      </c>
      <c r="P47" s="120">
        <v>0</v>
      </c>
      <c r="Q47" s="123">
        <v>0</v>
      </c>
      <c r="R47" s="120">
        <v>0</v>
      </c>
      <c r="S47" s="123">
        <v>0</v>
      </c>
      <c r="T47" s="120">
        <v>0</v>
      </c>
      <c r="U47" s="120">
        <v>0</v>
      </c>
      <c r="V47" s="120">
        <v>0</v>
      </c>
      <c r="W47" s="120">
        <v>0</v>
      </c>
      <c r="X47" s="120">
        <v>0</v>
      </c>
      <c r="Y47" s="120">
        <v>0</v>
      </c>
      <c r="Z47" s="120">
        <v>0</v>
      </c>
      <c r="AA47" s="120">
        <v>0</v>
      </c>
      <c r="AB47" s="120">
        <v>0</v>
      </c>
      <c r="AC47" s="120">
        <v>0</v>
      </c>
      <c r="AD47" s="120">
        <v>0</v>
      </c>
      <c r="AE47" s="120">
        <v>0</v>
      </c>
      <c r="AF47" s="120">
        <v>0</v>
      </c>
      <c r="AG47" s="120">
        <v>0</v>
      </c>
      <c r="AH47" s="120">
        <v>0</v>
      </c>
      <c r="AI47" s="120">
        <v>0</v>
      </c>
      <c r="AJ47" s="120">
        <v>0</v>
      </c>
      <c r="AK47" s="120">
        <v>0</v>
      </c>
      <c r="AL47" s="120">
        <v>0</v>
      </c>
      <c r="AM47" s="120">
        <v>0</v>
      </c>
      <c r="AN47" s="120">
        <v>0</v>
      </c>
      <c r="AO47" s="120">
        <v>0</v>
      </c>
      <c r="AP47" s="122">
        <v>0</v>
      </c>
      <c r="AQ47" s="122">
        <v>0</v>
      </c>
      <c r="AR47" s="122">
        <v>0</v>
      </c>
      <c r="AS47" s="122">
        <v>0</v>
      </c>
      <c r="AU47" s="74" t="e">
        <f>#REF!</f>
        <v>#REF!</v>
      </c>
      <c r="AV47" s="82"/>
      <c r="AW47" s="83" t="str">
        <f>IF(E47&gt;=G47+H47,"","×")</f>
        <v/>
      </c>
      <c r="AX47" s="83" t="str">
        <f>IF(H47&gt;=I47+J47,"","×")</f>
        <v/>
      </c>
      <c r="AY47" s="83" t="str">
        <f>IF(H47&gt;=L47,"","×")</f>
        <v/>
      </c>
      <c r="AZ47" s="83" t="str">
        <f>IF(E47&gt;=O47,"","×")</f>
        <v/>
      </c>
      <c r="BA47" s="83" t="str">
        <f>IF(E47&gt;=P47,"","×")</f>
        <v/>
      </c>
      <c r="BB47" s="83" t="str">
        <f>IF(O47&gt;=P47,"","×")</f>
        <v/>
      </c>
      <c r="BC47" s="83" t="str">
        <f>IF(P47&gt;=R47,"","×")</f>
        <v/>
      </c>
      <c r="BD47" s="83" t="str">
        <f>IF(R47&gt;=T47,"","×")</f>
        <v/>
      </c>
      <c r="BE47" s="83" t="str">
        <f>IF(AA47=SUM(V47:Z47),"","×")</f>
        <v/>
      </c>
      <c r="BF47" s="83" t="str">
        <f>IF(AA47&gt;=AB47+AC47,"","×")</f>
        <v/>
      </c>
      <c r="BG47" s="83" t="str">
        <f t="shared" si="19"/>
        <v/>
      </c>
      <c r="BH47" s="83" t="str">
        <f t="shared" si="19"/>
        <v/>
      </c>
      <c r="BI47" s="83" t="str">
        <f>IF(AD47&gt;=AE47+AF47,"","×")</f>
        <v/>
      </c>
      <c r="BJ47" s="83" t="str">
        <f t="shared" si="20"/>
        <v/>
      </c>
      <c r="BK47" s="83" t="str">
        <f t="shared" si="20"/>
        <v/>
      </c>
      <c r="BL47" s="83" t="str">
        <f>IF(SUM(AL47:AN47)=AO47,"","×")</f>
        <v/>
      </c>
      <c r="BM47" s="83" t="str">
        <f>IF(AA47=AO47,"","×")</f>
        <v/>
      </c>
      <c r="BN47" s="83" t="str">
        <f>IF(U47+AA47+AD47+SUM(AG47:AI47)+AK47&gt;=L47,"","×")</f>
        <v/>
      </c>
      <c r="BO47" s="83" t="str">
        <f>IF(U47+AA47+AD47+SUM(AG47:AI47)+AK47&gt;=T47,"","×")</f>
        <v/>
      </c>
    </row>
    <row r="48" spans="2:67" ht="17.25" customHeight="1" x14ac:dyDescent="0.2">
      <c r="B48" s="99"/>
      <c r="C48" s="9"/>
      <c r="D48" s="138"/>
      <c r="E48" s="103"/>
      <c r="F48" s="102"/>
      <c r="G48" s="103"/>
      <c r="H48" s="103"/>
      <c r="I48" s="103"/>
      <c r="J48" s="103"/>
      <c r="K48" s="102"/>
      <c r="L48" s="103"/>
      <c r="M48" s="103"/>
      <c r="N48" s="103"/>
      <c r="O48" s="103"/>
      <c r="P48" s="103"/>
      <c r="Q48" s="102"/>
      <c r="R48" s="103"/>
      <c r="S48" s="102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5"/>
      <c r="AQ48" s="105"/>
      <c r="AR48" s="105"/>
      <c r="AS48" s="105"/>
    </row>
    <row r="49" spans="2:67" ht="24" customHeight="1" x14ac:dyDescent="0.2">
      <c r="B49" s="107"/>
      <c r="C49" s="108" t="s">
        <v>48</v>
      </c>
      <c r="D49" s="77"/>
      <c r="E49" s="78">
        <v>63</v>
      </c>
      <c r="F49" s="79"/>
      <c r="G49" s="78">
        <v>61</v>
      </c>
      <c r="H49" s="78">
        <v>2</v>
      </c>
      <c r="I49" s="78">
        <v>0</v>
      </c>
      <c r="J49" s="78">
        <v>0</v>
      </c>
      <c r="K49" s="81">
        <v>3.1746031746031744</v>
      </c>
      <c r="L49" s="78">
        <v>2</v>
      </c>
      <c r="M49" s="78">
        <v>0</v>
      </c>
      <c r="N49" s="78">
        <v>0</v>
      </c>
      <c r="O49" s="78">
        <v>63</v>
      </c>
      <c r="P49" s="78">
        <v>3</v>
      </c>
      <c r="Q49" s="81">
        <v>4.7619047619047619</v>
      </c>
      <c r="R49" s="78">
        <v>0</v>
      </c>
      <c r="S49" s="81">
        <v>0</v>
      </c>
      <c r="T49" s="78">
        <v>0</v>
      </c>
      <c r="U49" s="78">
        <v>0</v>
      </c>
      <c r="V49" s="78">
        <v>0</v>
      </c>
      <c r="W49" s="78">
        <v>0</v>
      </c>
      <c r="X49" s="78">
        <v>0</v>
      </c>
      <c r="Y49" s="78">
        <v>0</v>
      </c>
      <c r="Z49" s="78">
        <v>0</v>
      </c>
      <c r="AA49" s="78">
        <v>0</v>
      </c>
      <c r="AB49" s="78">
        <v>0</v>
      </c>
      <c r="AC49" s="78">
        <v>0</v>
      </c>
      <c r="AD49" s="78">
        <v>0</v>
      </c>
      <c r="AE49" s="78">
        <v>0</v>
      </c>
      <c r="AF49" s="78">
        <v>0</v>
      </c>
      <c r="AG49" s="78">
        <v>0</v>
      </c>
      <c r="AH49" s="78">
        <v>0</v>
      </c>
      <c r="AI49" s="78">
        <v>2</v>
      </c>
      <c r="AJ49" s="78">
        <v>0</v>
      </c>
      <c r="AK49" s="78">
        <v>0</v>
      </c>
      <c r="AL49" s="78">
        <v>0</v>
      </c>
      <c r="AM49" s="78">
        <v>0</v>
      </c>
      <c r="AN49" s="78">
        <v>0</v>
      </c>
      <c r="AO49" s="78">
        <v>0</v>
      </c>
      <c r="AP49" s="81">
        <v>0</v>
      </c>
      <c r="AQ49" s="81">
        <v>0</v>
      </c>
      <c r="AR49" s="81">
        <f t="shared" ref="AR49:AR69" si="21">L49/H49%</f>
        <v>100</v>
      </c>
      <c r="AS49" s="81">
        <v>0</v>
      </c>
      <c r="AU49" s="74" t="e">
        <f>#REF!</f>
        <v>#REF!</v>
      </c>
      <c r="AV49" s="82"/>
      <c r="AW49" s="83" t="str">
        <f>IF(E49&gt;=G49+H49,"","×")</f>
        <v/>
      </c>
      <c r="AX49" s="83" t="str">
        <f>IF(H49&gt;=I49+J49,"","×")</f>
        <v/>
      </c>
      <c r="AY49" s="83" t="str">
        <f t="shared" ref="AY49:AY69" si="22">IF(H49&gt;=L49,"","×")</f>
        <v/>
      </c>
      <c r="AZ49" s="83" t="str">
        <f t="shared" ref="AZ49:AZ69" si="23">IF(E49&gt;=O49,"","×")</f>
        <v/>
      </c>
      <c r="BA49" s="83" t="str">
        <f t="shared" ref="BA49:BA69" si="24">IF(E49&gt;=P49,"","×")</f>
        <v/>
      </c>
      <c r="BB49" s="83" t="str">
        <f>IF(O49&gt;=P49,"","×")</f>
        <v/>
      </c>
      <c r="BC49" s="83" t="str">
        <f>IF(P49&gt;=R49,"","×")</f>
        <v/>
      </c>
      <c r="BD49" s="83" t="str">
        <f>IF(R49&gt;=T49,"","×")</f>
        <v/>
      </c>
      <c r="BE49" s="83" t="str">
        <f>IF(AA49=SUM(V49:Z49),"","×")</f>
        <v/>
      </c>
      <c r="BF49" s="83" t="str">
        <f>IF(AA49&gt;=AB49+AC49,"","×")</f>
        <v/>
      </c>
      <c r="BG49" s="83" t="str">
        <f t="shared" ref="BG49:BH69" si="25">IF(I49&gt;=AB49,"","×")</f>
        <v/>
      </c>
      <c r="BH49" s="83" t="str">
        <f t="shared" si="25"/>
        <v/>
      </c>
      <c r="BI49" s="83" t="str">
        <f>IF(AD49&gt;=AE49+AF49,"","×")</f>
        <v/>
      </c>
      <c r="BJ49" s="83" t="str">
        <f t="shared" ref="BJ49:BK69" si="26">IF(I49&gt;=AE49,"","×")</f>
        <v/>
      </c>
      <c r="BK49" s="83" t="str">
        <f t="shared" si="26"/>
        <v/>
      </c>
      <c r="BL49" s="83" t="str">
        <f>IF(SUM(AL49:AN49)=AO49,"","×")</f>
        <v/>
      </c>
      <c r="BM49" s="83" t="str">
        <f t="shared" ref="BM49:BM69" si="27">IF(AA49=AO49,"","×")</f>
        <v/>
      </c>
      <c r="BN49" s="83" t="str">
        <f t="shared" ref="BN49:BN69" si="28">IF(U49+AA49+AD49+SUM(AG49:AI49)+AK49&gt;=L49,"","×")</f>
        <v/>
      </c>
      <c r="BO49" s="83" t="str">
        <f t="shared" ref="BO49:BO69" si="29">IF(U49+AA49+AD49+SUM(AG49:AI49)+AK49&gt;=T49,"","×")</f>
        <v/>
      </c>
    </row>
    <row r="50" spans="2:67" ht="24" customHeight="1" x14ac:dyDescent="0.2">
      <c r="B50" s="109"/>
      <c r="C50" s="108" t="s">
        <v>49</v>
      </c>
      <c r="D50" s="77"/>
      <c r="E50" s="78">
        <v>89</v>
      </c>
      <c r="F50" s="79"/>
      <c r="G50" s="78">
        <v>88</v>
      </c>
      <c r="H50" s="78">
        <v>1</v>
      </c>
      <c r="I50" s="78">
        <v>1</v>
      </c>
      <c r="J50" s="78">
        <v>0</v>
      </c>
      <c r="K50" s="81">
        <v>1.1235955056179776</v>
      </c>
      <c r="L50" s="78">
        <v>1</v>
      </c>
      <c r="M50" s="78">
        <v>1</v>
      </c>
      <c r="N50" s="78">
        <v>0</v>
      </c>
      <c r="O50" s="78">
        <v>87</v>
      </c>
      <c r="P50" s="78">
        <v>5</v>
      </c>
      <c r="Q50" s="81">
        <v>5.7471264367816088</v>
      </c>
      <c r="R50" s="78">
        <v>0</v>
      </c>
      <c r="S50" s="81">
        <v>0</v>
      </c>
      <c r="T50" s="78">
        <v>0</v>
      </c>
      <c r="U50" s="78">
        <v>1</v>
      </c>
      <c r="V50" s="78">
        <v>0</v>
      </c>
      <c r="W50" s="78">
        <v>0</v>
      </c>
      <c r="X50" s="78">
        <v>0</v>
      </c>
      <c r="Y50" s="78">
        <v>0</v>
      </c>
      <c r="Z50" s="78">
        <v>0</v>
      </c>
      <c r="AA50" s="78">
        <v>0</v>
      </c>
      <c r="AB50" s="78">
        <v>0</v>
      </c>
      <c r="AC50" s="78">
        <v>0</v>
      </c>
      <c r="AD50" s="78">
        <v>0</v>
      </c>
      <c r="AE50" s="78">
        <v>0</v>
      </c>
      <c r="AF50" s="78">
        <v>0</v>
      </c>
      <c r="AG50" s="78">
        <v>0</v>
      </c>
      <c r="AH50" s="78">
        <v>0</v>
      </c>
      <c r="AI50" s="78">
        <v>0</v>
      </c>
      <c r="AJ50" s="78">
        <v>0</v>
      </c>
      <c r="AK50" s="78">
        <v>0</v>
      </c>
      <c r="AL50" s="78">
        <v>0</v>
      </c>
      <c r="AM50" s="78">
        <v>0</v>
      </c>
      <c r="AN50" s="78">
        <v>0</v>
      </c>
      <c r="AO50" s="78">
        <v>0</v>
      </c>
      <c r="AP50" s="81">
        <v>0</v>
      </c>
      <c r="AQ50" s="81">
        <v>0</v>
      </c>
      <c r="AR50" s="81">
        <f t="shared" si="21"/>
        <v>100</v>
      </c>
      <c r="AS50" s="81">
        <v>0</v>
      </c>
      <c r="AU50" s="74" t="e">
        <f>#REF!</f>
        <v>#REF!</v>
      </c>
      <c r="AV50" s="82"/>
      <c r="AW50" s="83" t="str">
        <f t="shared" ref="AW50:AW69" si="30">IF(E50&gt;=G50+H50,"","×")</f>
        <v/>
      </c>
      <c r="AX50" s="83" t="str">
        <f>IF(H50&gt;=I50+J50,"","×")</f>
        <v/>
      </c>
      <c r="AY50" s="83" t="str">
        <f t="shared" si="22"/>
        <v/>
      </c>
      <c r="AZ50" s="83" t="str">
        <f t="shared" si="23"/>
        <v/>
      </c>
      <c r="BA50" s="83" t="str">
        <f t="shared" si="24"/>
        <v/>
      </c>
      <c r="BB50" s="83" t="str">
        <f t="shared" ref="BB50:BB69" si="31">IF(O50&gt;=P50,"","×")</f>
        <v/>
      </c>
      <c r="BC50" s="83" t="str">
        <f t="shared" ref="BC50:BC69" si="32">IF(P50&gt;=R50,"","×")</f>
        <v/>
      </c>
      <c r="BD50" s="83" t="str">
        <f t="shared" ref="BD50:BD69" si="33">IF(R50&gt;=T50,"","×")</f>
        <v/>
      </c>
      <c r="BE50" s="83" t="str">
        <f t="shared" ref="BE50:BE69" si="34">IF(AA50=SUM(V50:Z50),"","×")</f>
        <v/>
      </c>
      <c r="BF50" s="83" t="str">
        <f t="shared" ref="BF50:BF69" si="35">IF(AA50&gt;=AB50+AC50,"","×")</f>
        <v/>
      </c>
      <c r="BG50" s="83" t="str">
        <f t="shared" si="25"/>
        <v/>
      </c>
      <c r="BH50" s="83" t="str">
        <f t="shared" si="25"/>
        <v/>
      </c>
      <c r="BI50" s="83" t="str">
        <f t="shared" ref="BI50:BI69" si="36">IF(AD50&gt;=AE50+AF50,"","×")</f>
        <v/>
      </c>
      <c r="BJ50" s="83" t="str">
        <f t="shared" si="26"/>
        <v/>
      </c>
      <c r="BK50" s="83" t="str">
        <f t="shared" si="26"/>
        <v/>
      </c>
      <c r="BL50" s="83" t="str">
        <f t="shared" ref="BL50:BL69" si="37">IF(SUM(AL50:AN50)=AO50,"","×")</f>
        <v/>
      </c>
      <c r="BM50" s="83" t="str">
        <f t="shared" si="27"/>
        <v/>
      </c>
      <c r="BN50" s="83" t="str">
        <f t="shared" si="28"/>
        <v/>
      </c>
      <c r="BO50" s="83" t="str">
        <f t="shared" si="29"/>
        <v/>
      </c>
    </row>
    <row r="51" spans="2:67" ht="24" customHeight="1" x14ac:dyDescent="0.2">
      <c r="B51" s="109"/>
      <c r="C51" s="108" t="s">
        <v>50</v>
      </c>
      <c r="D51" s="77"/>
      <c r="E51" s="78">
        <v>407</v>
      </c>
      <c r="F51" s="79"/>
      <c r="G51" s="78">
        <v>399</v>
      </c>
      <c r="H51" s="78">
        <v>8</v>
      </c>
      <c r="I51" s="78">
        <v>7</v>
      </c>
      <c r="J51" s="78">
        <v>0</v>
      </c>
      <c r="K51" s="81">
        <v>1.9656019656019657</v>
      </c>
      <c r="L51" s="78">
        <v>7</v>
      </c>
      <c r="M51" s="78">
        <v>6</v>
      </c>
      <c r="N51" s="78">
        <v>0</v>
      </c>
      <c r="O51" s="78">
        <v>358</v>
      </c>
      <c r="P51" s="78">
        <v>32</v>
      </c>
      <c r="Q51" s="81">
        <v>8.938547486033519</v>
      </c>
      <c r="R51" s="78">
        <v>0</v>
      </c>
      <c r="S51" s="81">
        <v>0</v>
      </c>
      <c r="T51" s="78">
        <v>0</v>
      </c>
      <c r="U51" s="78">
        <v>5</v>
      </c>
      <c r="V51" s="78">
        <v>0</v>
      </c>
      <c r="W51" s="78">
        <v>0</v>
      </c>
      <c r="X51" s="78">
        <v>0</v>
      </c>
      <c r="Y51" s="78">
        <v>0</v>
      </c>
      <c r="Z51" s="78">
        <v>0</v>
      </c>
      <c r="AA51" s="78">
        <v>0</v>
      </c>
      <c r="AB51" s="78">
        <v>0</v>
      </c>
      <c r="AC51" s="78">
        <v>0</v>
      </c>
      <c r="AD51" s="78">
        <v>0</v>
      </c>
      <c r="AE51" s="78">
        <v>0</v>
      </c>
      <c r="AF51" s="78">
        <v>0</v>
      </c>
      <c r="AG51" s="78">
        <v>0</v>
      </c>
      <c r="AH51" s="78">
        <v>0</v>
      </c>
      <c r="AI51" s="78">
        <v>2</v>
      </c>
      <c r="AJ51" s="78">
        <v>1</v>
      </c>
      <c r="AK51" s="78">
        <v>0</v>
      </c>
      <c r="AL51" s="78">
        <v>0</v>
      </c>
      <c r="AM51" s="78">
        <v>0</v>
      </c>
      <c r="AN51" s="78">
        <v>0</v>
      </c>
      <c r="AO51" s="78">
        <v>0</v>
      </c>
      <c r="AP51" s="81">
        <v>0</v>
      </c>
      <c r="AQ51" s="81">
        <v>0</v>
      </c>
      <c r="AR51" s="81">
        <f t="shared" si="21"/>
        <v>87.5</v>
      </c>
      <c r="AS51" s="81">
        <v>0</v>
      </c>
      <c r="AU51" s="74" t="e">
        <f>#REF!</f>
        <v>#REF!</v>
      </c>
      <c r="AV51" s="82"/>
      <c r="AW51" s="83" t="str">
        <f t="shared" si="30"/>
        <v/>
      </c>
      <c r="AX51" s="83" t="str">
        <f t="shared" ref="AX51:AX69" si="38">IF(H51&gt;=I51+J51,"","×")</f>
        <v/>
      </c>
      <c r="AY51" s="83" t="str">
        <f t="shared" si="22"/>
        <v/>
      </c>
      <c r="AZ51" s="83" t="str">
        <f t="shared" si="23"/>
        <v/>
      </c>
      <c r="BA51" s="83" t="str">
        <f t="shared" si="24"/>
        <v/>
      </c>
      <c r="BB51" s="83" t="str">
        <f t="shared" si="31"/>
        <v/>
      </c>
      <c r="BC51" s="83" t="str">
        <f t="shared" si="32"/>
        <v/>
      </c>
      <c r="BD51" s="83" t="str">
        <f t="shared" si="33"/>
        <v/>
      </c>
      <c r="BE51" s="83" t="str">
        <f t="shared" si="34"/>
        <v/>
      </c>
      <c r="BF51" s="83" t="str">
        <f t="shared" si="35"/>
        <v/>
      </c>
      <c r="BG51" s="83" t="str">
        <f t="shared" si="25"/>
        <v/>
      </c>
      <c r="BH51" s="83" t="str">
        <f t="shared" si="25"/>
        <v/>
      </c>
      <c r="BI51" s="83" t="str">
        <f t="shared" si="36"/>
        <v/>
      </c>
      <c r="BJ51" s="83" t="str">
        <f t="shared" si="26"/>
        <v/>
      </c>
      <c r="BK51" s="83" t="str">
        <f t="shared" si="26"/>
        <v/>
      </c>
      <c r="BL51" s="83" t="str">
        <f t="shared" si="37"/>
        <v/>
      </c>
      <c r="BM51" s="83" t="str">
        <f t="shared" si="27"/>
        <v/>
      </c>
      <c r="BN51" s="83" t="str">
        <f t="shared" si="28"/>
        <v/>
      </c>
      <c r="BO51" s="83" t="str">
        <f t="shared" si="29"/>
        <v/>
      </c>
    </row>
    <row r="52" spans="2:67" ht="24" customHeight="1" x14ac:dyDescent="0.2">
      <c r="B52" s="109"/>
      <c r="C52" s="108" t="s">
        <v>51</v>
      </c>
      <c r="D52" s="77"/>
      <c r="E52" s="78">
        <v>530</v>
      </c>
      <c r="F52" s="79"/>
      <c r="G52" s="78">
        <v>518</v>
      </c>
      <c r="H52" s="78">
        <v>12</v>
      </c>
      <c r="I52" s="78">
        <v>7</v>
      </c>
      <c r="J52" s="78">
        <v>0</v>
      </c>
      <c r="K52" s="81">
        <v>2.2641509433962264</v>
      </c>
      <c r="L52" s="78">
        <v>10</v>
      </c>
      <c r="M52" s="78">
        <v>5</v>
      </c>
      <c r="N52" s="78">
        <v>0</v>
      </c>
      <c r="O52" s="78">
        <v>485</v>
      </c>
      <c r="P52" s="78">
        <v>47</v>
      </c>
      <c r="Q52" s="81">
        <v>9.6907216494845372</v>
      </c>
      <c r="R52" s="78">
        <v>1</v>
      </c>
      <c r="S52" s="81">
        <v>2.1276595744680851</v>
      </c>
      <c r="T52" s="78">
        <v>1</v>
      </c>
      <c r="U52" s="78">
        <v>3</v>
      </c>
      <c r="V52" s="78">
        <v>0</v>
      </c>
      <c r="W52" s="78">
        <v>0</v>
      </c>
      <c r="X52" s="78">
        <v>0</v>
      </c>
      <c r="Y52" s="78">
        <v>0</v>
      </c>
      <c r="Z52" s="78">
        <v>1</v>
      </c>
      <c r="AA52" s="78">
        <v>1</v>
      </c>
      <c r="AB52" s="78">
        <v>1</v>
      </c>
      <c r="AC52" s="78">
        <v>0</v>
      </c>
      <c r="AD52" s="78">
        <v>0</v>
      </c>
      <c r="AE52" s="78">
        <v>0</v>
      </c>
      <c r="AF52" s="78">
        <v>0</v>
      </c>
      <c r="AG52" s="78">
        <v>0</v>
      </c>
      <c r="AH52" s="78">
        <v>0</v>
      </c>
      <c r="AI52" s="78">
        <v>5</v>
      </c>
      <c r="AJ52" s="78">
        <v>1</v>
      </c>
      <c r="AK52" s="78">
        <v>2</v>
      </c>
      <c r="AL52" s="78">
        <v>1</v>
      </c>
      <c r="AM52" s="78">
        <v>0</v>
      </c>
      <c r="AN52" s="78">
        <v>0</v>
      </c>
      <c r="AO52" s="78">
        <v>1</v>
      </c>
      <c r="AP52" s="81">
        <v>188.67924528301887</v>
      </c>
      <c r="AQ52" s="81">
        <v>0</v>
      </c>
      <c r="AR52" s="81">
        <f t="shared" si="21"/>
        <v>83.333333333333343</v>
      </c>
      <c r="AS52" s="81">
        <f t="shared" ref="AS52:AS58" si="39">T52/R52%</f>
        <v>100</v>
      </c>
      <c r="AU52" s="74" t="e">
        <f>#REF!</f>
        <v>#REF!</v>
      </c>
      <c r="AV52" s="82"/>
      <c r="AW52" s="83" t="str">
        <f>IF(E52&gt;=G52+H52,"","×")</f>
        <v/>
      </c>
      <c r="AX52" s="83" t="str">
        <f t="shared" si="38"/>
        <v/>
      </c>
      <c r="AY52" s="83" t="str">
        <f t="shared" si="22"/>
        <v/>
      </c>
      <c r="AZ52" s="83" t="str">
        <f t="shared" si="23"/>
        <v/>
      </c>
      <c r="BA52" s="83" t="str">
        <f t="shared" si="24"/>
        <v/>
      </c>
      <c r="BB52" s="83" t="str">
        <f t="shared" si="31"/>
        <v/>
      </c>
      <c r="BC52" s="83" t="str">
        <f t="shared" si="32"/>
        <v/>
      </c>
      <c r="BD52" s="83" t="str">
        <f t="shared" si="33"/>
        <v/>
      </c>
      <c r="BE52" s="83" t="str">
        <f t="shared" si="34"/>
        <v/>
      </c>
      <c r="BF52" s="83" t="str">
        <f t="shared" si="35"/>
        <v/>
      </c>
      <c r="BG52" s="83" t="str">
        <f t="shared" si="25"/>
        <v/>
      </c>
      <c r="BH52" s="83" t="str">
        <f t="shared" si="25"/>
        <v/>
      </c>
      <c r="BI52" s="83" t="str">
        <f t="shared" si="36"/>
        <v/>
      </c>
      <c r="BJ52" s="83" t="str">
        <f t="shared" si="26"/>
        <v/>
      </c>
      <c r="BK52" s="83" t="str">
        <f t="shared" si="26"/>
        <v/>
      </c>
      <c r="BL52" s="83" t="str">
        <f t="shared" si="37"/>
        <v/>
      </c>
      <c r="BM52" s="83" t="str">
        <f t="shared" si="27"/>
        <v/>
      </c>
      <c r="BN52" s="83" t="str">
        <f t="shared" si="28"/>
        <v/>
      </c>
      <c r="BO52" s="83" t="str">
        <f t="shared" si="29"/>
        <v/>
      </c>
    </row>
    <row r="53" spans="2:67" ht="24" customHeight="1" x14ac:dyDescent="0.2">
      <c r="B53" s="109" t="s">
        <v>44</v>
      </c>
      <c r="C53" s="108" t="s">
        <v>52</v>
      </c>
      <c r="D53" s="77"/>
      <c r="E53" s="78">
        <v>1370</v>
      </c>
      <c r="F53" s="79"/>
      <c r="G53" s="78">
        <v>1327</v>
      </c>
      <c r="H53" s="78">
        <v>43</v>
      </c>
      <c r="I53" s="78">
        <v>27</v>
      </c>
      <c r="J53" s="78">
        <v>0</v>
      </c>
      <c r="K53" s="81">
        <v>3.1386861313868613</v>
      </c>
      <c r="L53" s="78">
        <v>31</v>
      </c>
      <c r="M53" s="78">
        <v>22</v>
      </c>
      <c r="N53" s="78">
        <v>0</v>
      </c>
      <c r="O53" s="78">
        <v>1208</v>
      </c>
      <c r="P53" s="78">
        <v>123</v>
      </c>
      <c r="Q53" s="81">
        <v>10.182119205298013</v>
      </c>
      <c r="R53" s="78">
        <v>0</v>
      </c>
      <c r="S53" s="81">
        <v>0</v>
      </c>
      <c r="T53" s="78">
        <v>0</v>
      </c>
      <c r="U53" s="78">
        <v>9</v>
      </c>
      <c r="V53" s="78">
        <v>0</v>
      </c>
      <c r="W53" s="78">
        <v>0</v>
      </c>
      <c r="X53" s="78">
        <v>0</v>
      </c>
      <c r="Y53" s="78">
        <v>0</v>
      </c>
      <c r="Z53" s="78">
        <v>0</v>
      </c>
      <c r="AA53" s="78">
        <v>0</v>
      </c>
      <c r="AB53" s="78">
        <v>0</v>
      </c>
      <c r="AC53" s="78">
        <v>0</v>
      </c>
      <c r="AD53" s="78">
        <v>1</v>
      </c>
      <c r="AE53" s="78">
        <v>1</v>
      </c>
      <c r="AF53" s="78">
        <v>0</v>
      </c>
      <c r="AG53" s="78">
        <v>1</v>
      </c>
      <c r="AH53" s="78">
        <v>0</v>
      </c>
      <c r="AI53" s="78">
        <v>20</v>
      </c>
      <c r="AJ53" s="78">
        <v>12</v>
      </c>
      <c r="AK53" s="78">
        <v>0</v>
      </c>
      <c r="AL53" s="78">
        <v>0</v>
      </c>
      <c r="AM53" s="78">
        <v>0</v>
      </c>
      <c r="AN53" s="78">
        <v>0</v>
      </c>
      <c r="AO53" s="78">
        <v>0</v>
      </c>
      <c r="AP53" s="81">
        <v>0</v>
      </c>
      <c r="AQ53" s="81">
        <v>0</v>
      </c>
      <c r="AR53" s="81">
        <f t="shared" si="21"/>
        <v>72.093023255813961</v>
      </c>
      <c r="AS53" s="81">
        <v>0</v>
      </c>
      <c r="AU53" s="74" t="e">
        <f>#REF!</f>
        <v>#REF!</v>
      </c>
      <c r="AV53" s="82"/>
      <c r="AW53" s="83" t="str">
        <f t="shared" si="30"/>
        <v/>
      </c>
      <c r="AX53" s="83" t="str">
        <f t="shared" si="38"/>
        <v/>
      </c>
      <c r="AY53" s="83" t="str">
        <f t="shared" si="22"/>
        <v/>
      </c>
      <c r="AZ53" s="83" t="str">
        <f t="shared" si="23"/>
        <v/>
      </c>
      <c r="BA53" s="83" t="str">
        <f t="shared" si="24"/>
        <v/>
      </c>
      <c r="BB53" s="83" t="str">
        <f t="shared" si="31"/>
        <v/>
      </c>
      <c r="BC53" s="83" t="str">
        <f t="shared" si="32"/>
        <v/>
      </c>
      <c r="BD53" s="83" t="str">
        <f t="shared" si="33"/>
        <v/>
      </c>
      <c r="BE53" s="83" t="str">
        <f t="shared" si="34"/>
        <v/>
      </c>
      <c r="BF53" s="83" t="str">
        <f t="shared" si="35"/>
        <v/>
      </c>
      <c r="BG53" s="83" t="str">
        <f t="shared" si="25"/>
        <v/>
      </c>
      <c r="BH53" s="83" t="str">
        <f t="shared" si="25"/>
        <v/>
      </c>
      <c r="BI53" s="83" t="str">
        <f t="shared" si="36"/>
        <v/>
      </c>
      <c r="BJ53" s="83" t="str">
        <f t="shared" si="26"/>
        <v/>
      </c>
      <c r="BK53" s="83" t="str">
        <f t="shared" si="26"/>
        <v/>
      </c>
      <c r="BL53" s="83" t="str">
        <f t="shared" si="37"/>
        <v/>
      </c>
      <c r="BM53" s="83" t="str">
        <f t="shared" si="27"/>
        <v/>
      </c>
      <c r="BN53" s="83" t="str">
        <f t="shared" si="28"/>
        <v/>
      </c>
      <c r="BO53" s="83" t="str">
        <f t="shared" si="29"/>
        <v/>
      </c>
    </row>
    <row r="54" spans="2:67" ht="24" customHeight="1" x14ac:dyDescent="0.2">
      <c r="B54" s="109"/>
      <c r="C54" s="108" t="s">
        <v>53</v>
      </c>
      <c r="D54" s="77"/>
      <c r="E54" s="78">
        <v>4626</v>
      </c>
      <c r="F54" s="79"/>
      <c r="G54" s="78">
        <v>4462</v>
      </c>
      <c r="H54" s="78">
        <v>164</v>
      </c>
      <c r="I54" s="78">
        <v>97</v>
      </c>
      <c r="J54" s="78">
        <v>5</v>
      </c>
      <c r="K54" s="81">
        <v>3.5451794206658018</v>
      </c>
      <c r="L54" s="78">
        <v>145</v>
      </c>
      <c r="M54" s="78">
        <v>88</v>
      </c>
      <c r="N54" s="78">
        <v>5</v>
      </c>
      <c r="O54" s="78">
        <v>3966</v>
      </c>
      <c r="P54" s="78">
        <v>488</v>
      </c>
      <c r="Q54" s="81">
        <v>12.304589006555723</v>
      </c>
      <c r="R54" s="78">
        <v>2</v>
      </c>
      <c r="S54" s="81">
        <v>0.4098360655737705</v>
      </c>
      <c r="T54" s="78">
        <v>1</v>
      </c>
      <c r="U54" s="78">
        <v>49</v>
      </c>
      <c r="V54" s="78">
        <v>0</v>
      </c>
      <c r="W54" s="78">
        <v>1</v>
      </c>
      <c r="X54" s="78">
        <v>0</v>
      </c>
      <c r="Y54" s="78">
        <v>1</v>
      </c>
      <c r="Z54" s="78">
        <v>0</v>
      </c>
      <c r="AA54" s="78">
        <v>2</v>
      </c>
      <c r="AB54" s="78">
        <v>0</v>
      </c>
      <c r="AC54" s="78">
        <v>2</v>
      </c>
      <c r="AD54" s="78">
        <v>12</v>
      </c>
      <c r="AE54" s="78">
        <v>11</v>
      </c>
      <c r="AF54" s="78">
        <v>1</v>
      </c>
      <c r="AG54" s="78">
        <v>3</v>
      </c>
      <c r="AH54" s="78">
        <v>0</v>
      </c>
      <c r="AI54" s="78">
        <v>78</v>
      </c>
      <c r="AJ54" s="78">
        <v>19</v>
      </c>
      <c r="AK54" s="78">
        <v>2</v>
      </c>
      <c r="AL54" s="78">
        <v>2</v>
      </c>
      <c r="AM54" s="78">
        <v>0</v>
      </c>
      <c r="AN54" s="78">
        <v>0</v>
      </c>
      <c r="AO54" s="78">
        <v>2</v>
      </c>
      <c r="AP54" s="81">
        <v>43.233895373973191</v>
      </c>
      <c r="AQ54" s="81">
        <v>0</v>
      </c>
      <c r="AR54" s="81">
        <f t="shared" si="21"/>
        <v>88.41463414634147</v>
      </c>
      <c r="AS54" s="81">
        <f t="shared" si="39"/>
        <v>50</v>
      </c>
      <c r="AU54" s="74" t="e">
        <f>#REF!</f>
        <v>#REF!</v>
      </c>
      <c r="AV54" s="82"/>
      <c r="AW54" s="83" t="str">
        <f t="shared" si="30"/>
        <v/>
      </c>
      <c r="AX54" s="83" t="str">
        <f t="shared" si="38"/>
        <v/>
      </c>
      <c r="AY54" s="83" t="str">
        <f t="shared" si="22"/>
        <v/>
      </c>
      <c r="AZ54" s="83" t="str">
        <f t="shared" si="23"/>
        <v/>
      </c>
      <c r="BA54" s="83" t="str">
        <f t="shared" si="24"/>
        <v/>
      </c>
      <c r="BB54" s="83" t="str">
        <f t="shared" si="31"/>
        <v/>
      </c>
      <c r="BC54" s="83" t="str">
        <f t="shared" si="32"/>
        <v/>
      </c>
      <c r="BD54" s="83" t="str">
        <f t="shared" si="33"/>
        <v/>
      </c>
      <c r="BE54" s="83" t="str">
        <f t="shared" si="34"/>
        <v/>
      </c>
      <c r="BF54" s="83" t="str">
        <f t="shared" si="35"/>
        <v/>
      </c>
      <c r="BG54" s="83" t="str">
        <f t="shared" si="25"/>
        <v/>
      </c>
      <c r="BH54" s="83" t="str">
        <f t="shared" si="25"/>
        <v/>
      </c>
      <c r="BI54" s="83" t="str">
        <f t="shared" si="36"/>
        <v/>
      </c>
      <c r="BJ54" s="83" t="str">
        <f t="shared" si="26"/>
        <v/>
      </c>
      <c r="BK54" s="83" t="str">
        <f t="shared" si="26"/>
        <v/>
      </c>
      <c r="BL54" s="83" t="str">
        <f t="shared" si="37"/>
        <v/>
      </c>
      <c r="BM54" s="83" t="str">
        <f t="shared" si="27"/>
        <v/>
      </c>
      <c r="BN54" s="83" t="str">
        <f t="shared" si="28"/>
        <v/>
      </c>
      <c r="BO54" s="83" t="str">
        <f t="shared" si="29"/>
        <v/>
      </c>
    </row>
    <row r="55" spans="2:67" ht="24" customHeight="1" x14ac:dyDescent="0.2">
      <c r="B55" s="109"/>
      <c r="C55" s="108" t="s">
        <v>54</v>
      </c>
      <c r="D55" s="77"/>
      <c r="E55" s="78">
        <v>7235</v>
      </c>
      <c r="F55" s="79"/>
      <c r="G55" s="78">
        <v>6968</v>
      </c>
      <c r="H55" s="78">
        <v>267</v>
      </c>
      <c r="I55" s="78">
        <v>139</v>
      </c>
      <c r="J55" s="78">
        <v>10</v>
      </c>
      <c r="K55" s="81">
        <v>3.6903939184519694</v>
      </c>
      <c r="L55" s="78">
        <v>233</v>
      </c>
      <c r="M55" s="78">
        <v>119</v>
      </c>
      <c r="N55" s="78">
        <v>9</v>
      </c>
      <c r="O55" s="78">
        <v>6043</v>
      </c>
      <c r="P55" s="78">
        <v>886</v>
      </c>
      <c r="Q55" s="81">
        <v>14.66159192454079</v>
      </c>
      <c r="R55" s="78">
        <v>3</v>
      </c>
      <c r="S55" s="81">
        <v>0.33860045146726864</v>
      </c>
      <c r="T55" s="78">
        <v>2</v>
      </c>
      <c r="U55" s="78">
        <v>65</v>
      </c>
      <c r="V55" s="78">
        <v>0</v>
      </c>
      <c r="W55" s="78">
        <v>3</v>
      </c>
      <c r="X55" s="78">
        <v>1</v>
      </c>
      <c r="Y55" s="78">
        <v>2</v>
      </c>
      <c r="Z55" s="78">
        <v>1</v>
      </c>
      <c r="AA55" s="78">
        <v>7</v>
      </c>
      <c r="AB55" s="78">
        <v>4</v>
      </c>
      <c r="AC55" s="78">
        <v>3</v>
      </c>
      <c r="AD55" s="78">
        <v>28</v>
      </c>
      <c r="AE55" s="78">
        <v>17</v>
      </c>
      <c r="AF55" s="78">
        <v>5</v>
      </c>
      <c r="AG55" s="78">
        <v>1</v>
      </c>
      <c r="AH55" s="78">
        <v>0</v>
      </c>
      <c r="AI55" s="78">
        <v>133</v>
      </c>
      <c r="AJ55" s="78">
        <v>34</v>
      </c>
      <c r="AK55" s="78">
        <v>1</v>
      </c>
      <c r="AL55" s="78">
        <v>7</v>
      </c>
      <c r="AM55" s="78">
        <v>0</v>
      </c>
      <c r="AN55" s="78">
        <v>0</v>
      </c>
      <c r="AO55" s="78">
        <v>7</v>
      </c>
      <c r="AP55" s="81">
        <v>96.751900483759513</v>
      </c>
      <c r="AQ55" s="81">
        <v>0</v>
      </c>
      <c r="AR55" s="81">
        <f t="shared" si="21"/>
        <v>87.265917602996254</v>
      </c>
      <c r="AS55" s="81">
        <f t="shared" si="39"/>
        <v>66.666666666666671</v>
      </c>
      <c r="AU55" s="74" t="e">
        <f>#REF!</f>
        <v>#REF!</v>
      </c>
      <c r="AV55" s="82"/>
      <c r="AW55" s="83" t="str">
        <f t="shared" si="30"/>
        <v/>
      </c>
      <c r="AX55" s="83" t="str">
        <f t="shared" si="38"/>
        <v/>
      </c>
      <c r="AY55" s="83" t="str">
        <f t="shared" si="22"/>
        <v/>
      </c>
      <c r="AZ55" s="83" t="str">
        <f>IF(E55&gt;=O55,"","×")</f>
        <v/>
      </c>
      <c r="BA55" s="83" t="str">
        <f t="shared" si="24"/>
        <v/>
      </c>
      <c r="BB55" s="83" t="str">
        <f t="shared" si="31"/>
        <v/>
      </c>
      <c r="BC55" s="83" t="str">
        <f t="shared" si="32"/>
        <v/>
      </c>
      <c r="BD55" s="83" t="str">
        <f t="shared" si="33"/>
        <v/>
      </c>
      <c r="BE55" s="83" t="str">
        <f t="shared" si="34"/>
        <v/>
      </c>
      <c r="BF55" s="83" t="str">
        <f t="shared" si="35"/>
        <v/>
      </c>
      <c r="BG55" s="83" t="str">
        <f t="shared" si="25"/>
        <v/>
      </c>
      <c r="BH55" s="83" t="str">
        <f t="shared" si="25"/>
        <v/>
      </c>
      <c r="BI55" s="83" t="str">
        <f t="shared" si="36"/>
        <v/>
      </c>
      <c r="BJ55" s="83" t="str">
        <f t="shared" si="26"/>
        <v/>
      </c>
      <c r="BK55" s="83" t="str">
        <f t="shared" si="26"/>
        <v/>
      </c>
      <c r="BL55" s="83" t="str">
        <f t="shared" si="37"/>
        <v/>
      </c>
      <c r="BM55" s="83" t="str">
        <f t="shared" si="27"/>
        <v/>
      </c>
      <c r="BN55" s="83" t="str">
        <f t="shared" si="28"/>
        <v/>
      </c>
      <c r="BO55" s="83" t="str">
        <f t="shared" si="29"/>
        <v/>
      </c>
    </row>
    <row r="56" spans="2:67" ht="24" customHeight="1" x14ac:dyDescent="0.2">
      <c r="B56" s="109"/>
      <c r="C56" s="108" t="s">
        <v>55</v>
      </c>
      <c r="D56" s="77"/>
      <c r="E56" s="78">
        <v>4468</v>
      </c>
      <c r="F56" s="79"/>
      <c r="G56" s="78">
        <v>4265</v>
      </c>
      <c r="H56" s="78">
        <v>203</v>
      </c>
      <c r="I56" s="78">
        <v>115</v>
      </c>
      <c r="J56" s="78">
        <v>7</v>
      </c>
      <c r="K56" s="81">
        <v>4.5434198746642789</v>
      </c>
      <c r="L56" s="78">
        <v>192</v>
      </c>
      <c r="M56" s="78">
        <v>108</v>
      </c>
      <c r="N56" s="78">
        <v>7</v>
      </c>
      <c r="O56" s="78">
        <v>3744</v>
      </c>
      <c r="P56" s="78">
        <v>580</v>
      </c>
      <c r="Q56" s="81">
        <v>15.491452991452991</v>
      </c>
      <c r="R56" s="78">
        <v>3</v>
      </c>
      <c r="S56" s="81">
        <v>0.51724137931034486</v>
      </c>
      <c r="T56" s="78">
        <v>2</v>
      </c>
      <c r="U56" s="78">
        <v>56</v>
      </c>
      <c r="V56" s="78">
        <v>0</v>
      </c>
      <c r="W56" s="78">
        <v>1</v>
      </c>
      <c r="X56" s="78">
        <v>1</v>
      </c>
      <c r="Y56" s="78">
        <v>2</v>
      </c>
      <c r="Z56" s="78">
        <v>0</v>
      </c>
      <c r="AA56" s="78">
        <v>4</v>
      </c>
      <c r="AB56" s="78">
        <v>0</v>
      </c>
      <c r="AC56" s="78">
        <v>2</v>
      </c>
      <c r="AD56" s="78">
        <v>15</v>
      </c>
      <c r="AE56" s="78">
        <v>9</v>
      </c>
      <c r="AF56" s="78">
        <v>2</v>
      </c>
      <c r="AG56" s="78">
        <v>1</v>
      </c>
      <c r="AH56" s="78">
        <v>0</v>
      </c>
      <c r="AI56" s="78">
        <v>117</v>
      </c>
      <c r="AJ56" s="78">
        <v>11</v>
      </c>
      <c r="AK56" s="78">
        <v>2</v>
      </c>
      <c r="AL56" s="78">
        <v>3</v>
      </c>
      <c r="AM56" s="78">
        <v>1</v>
      </c>
      <c r="AN56" s="78">
        <v>0</v>
      </c>
      <c r="AO56" s="78">
        <v>4</v>
      </c>
      <c r="AP56" s="81">
        <v>89.525514771709936</v>
      </c>
      <c r="AQ56" s="81">
        <v>0</v>
      </c>
      <c r="AR56" s="81">
        <f t="shared" si="21"/>
        <v>94.581280788177352</v>
      </c>
      <c r="AS56" s="81">
        <f t="shared" si="39"/>
        <v>66.666666666666671</v>
      </c>
      <c r="AU56" s="74" t="e">
        <f>#REF!</f>
        <v>#REF!</v>
      </c>
      <c r="AV56" s="82"/>
      <c r="AW56" s="83" t="str">
        <f t="shared" si="30"/>
        <v/>
      </c>
      <c r="AX56" s="83" t="str">
        <f t="shared" si="38"/>
        <v/>
      </c>
      <c r="AY56" s="83" t="str">
        <f t="shared" si="22"/>
        <v/>
      </c>
      <c r="AZ56" s="83" t="str">
        <f t="shared" si="23"/>
        <v/>
      </c>
      <c r="BA56" s="83" t="str">
        <f t="shared" si="24"/>
        <v/>
      </c>
      <c r="BB56" s="83" t="str">
        <f t="shared" si="31"/>
        <v/>
      </c>
      <c r="BC56" s="83" t="str">
        <f t="shared" si="32"/>
        <v/>
      </c>
      <c r="BD56" s="83" t="str">
        <f t="shared" si="33"/>
        <v/>
      </c>
      <c r="BE56" s="83" t="str">
        <f t="shared" si="34"/>
        <v/>
      </c>
      <c r="BF56" s="83" t="str">
        <f t="shared" si="35"/>
        <v/>
      </c>
      <c r="BG56" s="83" t="str">
        <f t="shared" si="25"/>
        <v/>
      </c>
      <c r="BH56" s="83" t="str">
        <f t="shared" si="25"/>
        <v/>
      </c>
      <c r="BI56" s="83" t="str">
        <f t="shared" si="36"/>
        <v/>
      </c>
      <c r="BJ56" s="83" t="str">
        <f t="shared" si="26"/>
        <v/>
      </c>
      <c r="BK56" s="83" t="str">
        <f t="shared" si="26"/>
        <v/>
      </c>
      <c r="BL56" s="83" t="str">
        <f t="shared" si="37"/>
        <v/>
      </c>
      <c r="BM56" s="83" t="str">
        <f t="shared" si="27"/>
        <v/>
      </c>
      <c r="BN56" s="83" t="str">
        <f t="shared" si="28"/>
        <v/>
      </c>
      <c r="BO56" s="83" t="str">
        <f t="shared" si="29"/>
        <v/>
      </c>
    </row>
    <row r="57" spans="2:67" ht="24" customHeight="1" thickBot="1" x14ac:dyDescent="0.25">
      <c r="B57" s="109"/>
      <c r="C57" s="110" t="s">
        <v>56</v>
      </c>
      <c r="D57" s="87"/>
      <c r="E57" s="88">
        <v>3580</v>
      </c>
      <c r="F57" s="89"/>
      <c r="G57" s="88">
        <v>3370</v>
      </c>
      <c r="H57" s="88">
        <v>210</v>
      </c>
      <c r="I57" s="88">
        <v>108</v>
      </c>
      <c r="J57" s="88">
        <v>4</v>
      </c>
      <c r="K57" s="91">
        <v>5.8659217877094969</v>
      </c>
      <c r="L57" s="88">
        <v>187</v>
      </c>
      <c r="M57" s="88">
        <v>97</v>
      </c>
      <c r="N57" s="88">
        <v>3</v>
      </c>
      <c r="O57" s="88">
        <v>3149</v>
      </c>
      <c r="P57" s="88">
        <v>456</v>
      </c>
      <c r="Q57" s="91">
        <v>14.480787551603683</v>
      </c>
      <c r="R57" s="88">
        <v>1</v>
      </c>
      <c r="S57" s="91">
        <v>0.21929824561403508</v>
      </c>
      <c r="T57" s="88">
        <v>1</v>
      </c>
      <c r="U57" s="88">
        <v>41</v>
      </c>
      <c r="V57" s="88">
        <v>0</v>
      </c>
      <c r="W57" s="88">
        <v>2</v>
      </c>
      <c r="X57" s="88">
        <v>0</v>
      </c>
      <c r="Y57" s="88">
        <v>0</v>
      </c>
      <c r="Z57" s="88">
        <v>2</v>
      </c>
      <c r="AA57" s="88">
        <v>4</v>
      </c>
      <c r="AB57" s="88">
        <v>3</v>
      </c>
      <c r="AC57" s="88">
        <v>0</v>
      </c>
      <c r="AD57" s="88">
        <v>28</v>
      </c>
      <c r="AE57" s="88">
        <v>24</v>
      </c>
      <c r="AF57" s="88">
        <v>0</v>
      </c>
      <c r="AG57" s="88">
        <v>2</v>
      </c>
      <c r="AH57" s="88">
        <v>0</v>
      </c>
      <c r="AI57" s="88">
        <v>109</v>
      </c>
      <c r="AJ57" s="88">
        <v>23</v>
      </c>
      <c r="AK57" s="88">
        <v>4</v>
      </c>
      <c r="AL57" s="88">
        <v>3</v>
      </c>
      <c r="AM57" s="88">
        <v>1</v>
      </c>
      <c r="AN57" s="88">
        <v>0</v>
      </c>
      <c r="AO57" s="88">
        <v>4</v>
      </c>
      <c r="AP57" s="91">
        <v>111.73184357541899</v>
      </c>
      <c r="AQ57" s="91">
        <v>0</v>
      </c>
      <c r="AR57" s="91">
        <f t="shared" si="21"/>
        <v>89.047619047619037</v>
      </c>
      <c r="AS57" s="91">
        <f t="shared" si="39"/>
        <v>100</v>
      </c>
      <c r="AU57" s="74" t="e">
        <f>#REF!</f>
        <v>#REF!</v>
      </c>
      <c r="AV57" s="82"/>
      <c r="AW57" s="83" t="str">
        <f t="shared" si="30"/>
        <v/>
      </c>
      <c r="AX57" s="83" t="str">
        <f t="shared" si="38"/>
        <v/>
      </c>
      <c r="AY57" s="83" t="str">
        <f t="shared" si="22"/>
        <v/>
      </c>
      <c r="AZ57" s="83" t="str">
        <f t="shared" si="23"/>
        <v/>
      </c>
      <c r="BA57" s="83" t="str">
        <f t="shared" si="24"/>
        <v/>
      </c>
      <c r="BB57" s="83" t="str">
        <f t="shared" si="31"/>
        <v/>
      </c>
      <c r="BC57" s="83" t="str">
        <f t="shared" si="32"/>
        <v/>
      </c>
      <c r="BD57" s="83" t="str">
        <f t="shared" si="33"/>
        <v/>
      </c>
      <c r="BE57" s="83" t="str">
        <f t="shared" si="34"/>
        <v/>
      </c>
      <c r="BF57" s="83" t="str">
        <f t="shared" si="35"/>
        <v/>
      </c>
      <c r="BG57" s="83" t="str">
        <f t="shared" si="25"/>
        <v/>
      </c>
      <c r="BH57" s="83" t="str">
        <f t="shared" si="25"/>
        <v/>
      </c>
      <c r="BI57" s="83" t="str">
        <f t="shared" si="36"/>
        <v/>
      </c>
      <c r="BJ57" s="83" t="str">
        <f t="shared" si="26"/>
        <v/>
      </c>
      <c r="BK57" s="83" t="str">
        <f t="shared" si="26"/>
        <v/>
      </c>
      <c r="BL57" s="83" t="str">
        <f t="shared" si="37"/>
        <v/>
      </c>
      <c r="BM57" s="83" t="str">
        <f t="shared" si="27"/>
        <v/>
      </c>
      <c r="BN57" s="83" t="str">
        <f t="shared" si="28"/>
        <v/>
      </c>
      <c r="BO57" s="83" t="str">
        <f t="shared" si="29"/>
        <v/>
      </c>
    </row>
    <row r="58" spans="2:67" ht="24" customHeight="1" thickBot="1" x14ac:dyDescent="0.25">
      <c r="B58" s="111"/>
      <c r="C58" s="112" t="s">
        <v>57</v>
      </c>
      <c r="D58" s="113"/>
      <c r="E58" s="114">
        <v>22368</v>
      </c>
      <c r="F58" s="115"/>
      <c r="G58" s="114">
        <v>21458</v>
      </c>
      <c r="H58" s="114">
        <v>910</v>
      </c>
      <c r="I58" s="114">
        <v>501</v>
      </c>
      <c r="J58" s="114">
        <v>26</v>
      </c>
      <c r="K58" s="116">
        <v>4.0683118741058655</v>
      </c>
      <c r="L58" s="114">
        <v>808</v>
      </c>
      <c r="M58" s="114">
        <v>446</v>
      </c>
      <c r="N58" s="114">
        <v>24</v>
      </c>
      <c r="O58" s="114">
        <v>19103</v>
      </c>
      <c r="P58" s="114">
        <v>2620</v>
      </c>
      <c r="Q58" s="116">
        <v>13.715123279066116</v>
      </c>
      <c r="R58" s="114">
        <v>10</v>
      </c>
      <c r="S58" s="116">
        <v>0.38167938931297707</v>
      </c>
      <c r="T58" s="114">
        <v>7</v>
      </c>
      <c r="U58" s="114">
        <v>229</v>
      </c>
      <c r="V58" s="114">
        <v>0</v>
      </c>
      <c r="W58" s="114">
        <v>7</v>
      </c>
      <c r="X58" s="114">
        <v>2</v>
      </c>
      <c r="Y58" s="114">
        <v>5</v>
      </c>
      <c r="Z58" s="114">
        <v>4</v>
      </c>
      <c r="AA58" s="114">
        <v>18</v>
      </c>
      <c r="AB58" s="114">
        <v>8</v>
      </c>
      <c r="AC58" s="114">
        <v>7</v>
      </c>
      <c r="AD58" s="114">
        <v>84</v>
      </c>
      <c r="AE58" s="114">
        <v>62</v>
      </c>
      <c r="AF58" s="114">
        <v>8</v>
      </c>
      <c r="AG58" s="114">
        <v>8</v>
      </c>
      <c r="AH58" s="114">
        <v>0</v>
      </c>
      <c r="AI58" s="114">
        <v>466</v>
      </c>
      <c r="AJ58" s="114">
        <v>101</v>
      </c>
      <c r="AK58" s="114">
        <v>11</v>
      </c>
      <c r="AL58" s="114">
        <v>16</v>
      </c>
      <c r="AM58" s="114">
        <v>2</v>
      </c>
      <c r="AN58" s="114">
        <v>0</v>
      </c>
      <c r="AO58" s="114">
        <v>18</v>
      </c>
      <c r="AP58" s="116">
        <v>80.472103004291839</v>
      </c>
      <c r="AQ58" s="116">
        <v>0</v>
      </c>
      <c r="AR58" s="116">
        <f t="shared" si="21"/>
        <v>88.791208791208788</v>
      </c>
      <c r="AS58" s="116">
        <f t="shared" si="39"/>
        <v>70</v>
      </c>
      <c r="AU58" s="74" t="e">
        <f>#REF!</f>
        <v>#REF!</v>
      </c>
      <c r="AV58" s="82"/>
      <c r="AW58" s="83" t="str">
        <f t="shared" si="30"/>
        <v/>
      </c>
      <c r="AX58" s="83" t="str">
        <f t="shared" si="38"/>
        <v/>
      </c>
      <c r="AY58" s="83" t="str">
        <f t="shared" si="22"/>
        <v/>
      </c>
      <c r="AZ58" s="83" t="str">
        <f t="shared" si="23"/>
        <v/>
      </c>
      <c r="BA58" s="83" t="str">
        <f t="shared" si="24"/>
        <v/>
      </c>
      <c r="BB58" s="83" t="str">
        <f t="shared" si="31"/>
        <v/>
      </c>
      <c r="BC58" s="83" t="str">
        <f t="shared" si="32"/>
        <v/>
      </c>
      <c r="BD58" s="83" t="str">
        <f t="shared" si="33"/>
        <v/>
      </c>
      <c r="BE58" s="83" t="str">
        <f t="shared" si="34"/>
        <v/>
      </c>
      <c r="BF58" s="83" t="str">
        <f t="shared" si="35"/>
        <v/>
      </c>
      <c r="BG58" s="83" t="str">
        <f t="shared" si="25"/>
        <v/>
      </c>
      <c r="BH58" s="83" t="str">
        <f t="shared" si="25"/>
        <v/>
      </c>
      <c r="BI58" s="83" t="str">
        <f t="shared" si="36"/>
        <v/>
      </c>
      <c r="BJ58" s="83" t="str">
        <f t="shared" si="26"/>
        <v/>
      </c>
      <c r="BK58" s="83" t="str">
        <f t="shared" si="26"/>
        <v/>
      </c>
      <c r="BL58" s="83" t="str">
        <f t="shared" si="37"/>
        <v/>
      </c>
      <c r="BM58" s="83" t="str">
        <f t="shared" si="27"/>
        <v/>
      </c>
      <c r="BN58" s="83" t="str">
        <f t="shared" si="28"/>
        <v/>
      </c>
      <c r="BO58" s="83" t="str">
        <f t="shared" si="29"/>
        <v/>
      </c>
    </row>
    <row r="59" spans="2:67" ht="24" customHeight="1" thickTop="1" x14ac:dyDescent="0.2">
      <c r="B59" s="109"/>
      <c r="C59" s="118" t="s">
        <v>48</v>
      </c>
      <c r="D59" s="119"/>
      <c r="E59" s="120">
        <v>30</v>
      </c>
      <c r="F59" s="121"/>
      <c r="G59" s="120">
        <v>30</v>
      </c>
      <c r="H59" s="120">
        <v>0</v>
      </c>
      <c r="I59" s="120">
        <v>0</v>
      </c>
      <c r="J59" s="120">
        <v>0</v>
      </c>
      <c r="K59" s="122">
        <v>0</v>
      </c>
      <c r="L59" s="120">
        <v>0</v>
      </c>
      <c r="M59" s="120">
        <v>0</v>
      </c>
      <c r="N59" s="120">
        <v>0</v>
      </c>
      <c r="O59" s="120">
        <v>30</v>
      </c>
      <c r="P59" s="120">
        <v>2</v>
      </c>
      <c r="Q59" s="122">
        <v>6.666666666666667</v>
      </c>
      <c r="R59" s="120">
        <v>0</v>
      </c>
      <c r="S59" s="122">
        <v>0</v>
      </c>
      <c r="T59" s="120">
        <v>0</v>
      </c>
      <c r="U59" s="120">
        <v>0</v>
      </c>
      <c r="V59" s="120">
        <v>0</v>
      </c>
      <c r="W59" s="120">
        <v>0</v>
      </c>
      <c r="X59" s="120">
        <v>0</v>
      </c>
      <c r="Y59" s="120">
        <v>0</v>
      </c>
      <c r="Z59" s="120">
        <v>0</v>
      </c>
      <c r="AA59" s="120">
        <v>0</v>
      </c>
      <c r="AB59" s="120">
        <v>0</v>
      </c>
      <c r="AC59" s="120">
        <v>0</v>
      </c>
      <c r="AD59" s="120">
        <v>0</v>
      </c>
      <c r="AE59" s="120">
        <v>0</v>
      </c>
      <c r="AF59" s="120">
        <v>0</v>
      </c>
      <c r="AG59" s="120">
        <v>0</v>
      </c>
      <c r="AH59" s="120">
        <v>0</v>
      </c>
      <c r="AI59" s="120">
        <v>0</v>
      </c>
      <c r="AJ59" s="120">
        <v>0</v>
      </c>
      <c r="AK59" s="120">
        <v>0</v>
      </c>
      <c r="AL59" s="120">
        <v>0</v>
      </c>
      <c r="AM59" s="120">
        <v>0</v>
      </c>
      <c r="AN59" s="120">
        <v>0</v>
      </c>
      <c r="AO59" s="120">
        <v>0</v>
      </c>
      <c r="AP59" s="122">
        <v>0</v>
      </c>
      <c r="AQ59" s="122">
        <v>0</v>
      </c>
      <c r="AR59" s="122">
        <v>0</v>
      </c>
      <c r="AS59" s="122">
        <v>0</v>
      </c>
      <c r="AU59" s="74" t="e">
        <f>#REF!</f>
        <v>#REF!</v>
      </c>
      <c r="AV59" s="82"/>
      <c r="AW59" s="83" t="str">
        <f t="shared" si="30"/>
        <v/>
      </c>
      <c r="AX59" s="83" t="str">
        <f t="shared" si="38"/>
        <v/>
      </c>
      <c r="AY59" s="83" t="str">
        <f t="shared" si="22"/>
        <v/>
      </c>
      <c r="AZ59" s="83" t="str">
        <f t="shared" si="23"/>
        <v/>
      </c>
      <c r="BA59" s="83" t="str">
        <f t="shared" si="24"/>
        <v/>
      </c>
      <c r="BB59" s="83" t="str">
        <f t="shared" si="31"/>
        <v/>
      </c>
      <c r="BC59" s="83" t="str">
        <f t="shared" si="32"/>
        <v/>
      </c>
      <c r="BD59" s="83" t="str">
        <f t="shared" si="33"/>
        <v/>
      </c>
      <c r="BE59" s="83" t="str">
        <f t="shared" si="34"/>
        <v/>
      </c>
      <c r="BF59" s="83" t="str">
        <f t="shared" si="35"/>
        <v/>
      </c>
      <c r="BG59" s="83" t="str">
        <f t="shared" si="25"/>
        <v/>
      </c>
      <c r="BH59" s="83" t="str">
        <f t="shared" si="25"/>
        <v/>
      </c>
      <c r="BI59" s="83" t="str">
        <f t="shared" si="36"/>
        <v/>
      </c>
      <c r="BJ59" s="83" t="str">
        <f t="shared" si="26"/>
        <v/>
      </c>
      <c r="BK59" s="83" t="str">
        <f t="shared" si="26"/>
        <v/>
      </c>
      <c r="BL59" s="83" t="str">
        <f t="shared" si="37"/>
        <v/>
      </c>
      <c r="BM59" s="83" t="str">
        <f t="shared" si="27"/>
        <v/>
      </c>
      <c r="BN59" s="83" t="str">
        <f t="shared" si="28"/>
        <v/>
      </c>
      <c r="BO59" s="83" t="str">
        <f t="shared" si="29"/>
        <v/>
      </c>
    </row>
    <row r="60" spans="2:67" ht="24" customHeight="1" x14ac:dyDescent="0.2">
      <c r="B60" s="109"/>
      <c r="C60" s="108" t="s">
        <v>49</v>
      </c>
      <c r="D60" s="77"/>
      <c r="E60" s="78">
        <v>37</v>
      </c>
      <c r="F60" s="79"/>
      <c r="G60" s="78">
        <v>37</v>
      </c>
      <c r="H60" s="78">
        <v>0</v>
      </c>
      <c r="I60" s="78">
        <v>0</v>
      </c>
      <c r="J60" s="78">
        <v>0</v>
      </c>
      <c r="K60" s="81">
        <v>0</v>
      </c>
      <c r="L60" s="78">
        <v>0</v>
      </c>
      <c r="M60" s="78">
        <v>0</v>
      </c>
      <c r="N60" s="78">
        <v>0</v>
      </c>
      <c r="O60" s="78">
        <v>35</v>
      </c>
      <c r="P60" s="78">
        <v>1</v>
      </c>
      <c r="Q60" s="81">
        <v>2.8571428571428572</v>
      </c>
      <c r="R60" s="78">
        <v>0</v>
      </c>
      <c r="S60" s="81">
        <v>0</v>
      </c>
      <c r="T60" s="78">
        <v>0</v>
      </c>
      <c r="U60" s="78">
        <v>0</v>
      </c>
      <c r="V60" s="78">
        <v>0</v>
      </c>
      <c r="W60" s="78">
        <v>0</v>
      </c>
      <c r="X60" s="78">
        <v>0</v>
      </c>
      <c r="Y60" s="78">
        <v>0</v>
      </c>
      <c r="Z60" s="78">
        <v>0</v>
      </c>
      <c r="AA60" s="78">
        <v>0</v>
      </c>
      <c r="AB60" s="78">
        <v>0</v>
      </c>
      <c r="AC60" s="78">
        <v>0</v>
      </c>
      <c r="AD60" s="78">
        <v>0</v>
      </c>
      <c r="AE60" s="78">
        <v>0</v>
      </c>
      <c r="AF60" s="78">
        <v>0</v>
      </c>
      <c r="AG60" s="78">
        <v>0</v>
      </c>
      <c r="AH60" s="78">
        <v>0</v>
      </c>
      <c r="AI60" s="78">
        <v>0</v>
      </c>
      <c r="AJ60" s="78">
        <v>0</v>
      </c>
      <c r="AK60" s="78">
        <v>0</v>
      </c>
      <c r="AL60" s="78">
        <v>0</v>
      </c>
      <c r="AM60" s="78">
        <v>0</v>
      </c>
      <c r="AN60" s="78">
        <v>0</v>
      </c>
      <c r="AO60" s="78">
        <v>0</v>
      </c>
      <c r="AP60" s="81">
        <v>0</v>
      </c>
      <c r="AQ60" s="81">
        <v>0</v>
      </c>
      <c r="AR60" s="81">
        <v>0</v>
      </c>
      <c r="AS60" s="81">
        <v>0</v>
      </c>
      <c r="AU60" s="74" t="e">
        <f>#REF!</f>
        <v>#REF!</v>
      </c>
      <c r="AV60" s="82"/>
      <c r="AW60" s="83" t="str">
        <f t="shared" si="30"/>
        <v/>
      </c>
      <c r="AX60" s="83" t="str">
        <f t="shared" si="38"/>
        <v/>
      </c>
      <c r="AY60" s="83" t="str">
        <f t="shared" si="22"/>
        <v/>
      </c>
      <c r="AZ60" s="83" t="str">
        <f t="shared" si="23"/>
        <v/>
      </c>
      <c r="BA60" s="83" t="str">
        <f t="shared" si="24"/>
        <v/>
      </c>
      <c r="BB60" s="83" t="str">
        <f t="shared" si="31"/>
        <v/>
      </c>
      <c r="BC60" s="83" t="str">
        <f t="shared" si="32"/>
        <v/>
      </c>
      <c r="BD60" s="83" t="str">
        <f t="shared" si="33"/>
        <v/>
      </c>
      <c r="BE60" s="83" t="str">
        <f t="shared" si="34"/>
        <v/>
      </c>
      <c r="BF60" s="83" t="str">
        <f t="shared" si="35"/>
        <v/>
      </c>
      <c r="BG60" s="83" t="str">
        <f t="shared" si="25"/>
        <v/>
      </c>
      <c r="BH60" s="83" t="str">
        <f t="shared" si="25"/>
        <v/>
      </c>
      <c r="BI60" s="83" t="str">
        <f t="shared" si="36"/>
        <v/>
      </c>
      <c r="BJ60" s="83" t="str">
        <f t="shared" si="26"/>
        <v/>
      </c>
      <c r="BK60" s="83" t="str">
        <f t="shared" si="26"/>
        <v/>
      </c>
      <c r="BL60" s="83" t="str">
        <f t="shared" si="37"/>
        <v/>
      </c>
      <c r="BM60" s="83" t="str">
        <f t="shared" si="27"/>
        <v/>
      </c>
      <c r="BN60" s="83" t="str">
        <f t="shared" si="28"/>
        <v/>
      </c>
      <c r="BO60" s="83" t="str">
        <f t="shared" si="29"/>
        <v/>
      </c>
    </row>
    <row r="61" spans="2:67" ht="24" customHeight="1" x14ac:dyDescent="0.2">
      <c r="B61" s="109"/>
      <c r="C61" s="108" t="s">
        <v>50</v>
      </c>
      <c r="D61" s="77"/>
      <c r="E61" s="78">
        <v>118</v>
      </c>
      <c r="F61" s="79"/>
      <c r="G61" s="78">
        <v>117</v>
      </c>
      <c r="H61" s="78">
        <v>1</v>
      </c>
      <c r="I61" s="78">
        <v>0</v>
      </c>
      <c r="J61" s="78">
        <v>0</v>
      </c>
      <c r="K61" s="81">
        <v>0.84745762711864403</v>
      </c>
      <c r="L61" s="78">
        <v>1</v>
      </c>
      <c r="M61" s="78">
        <v>0</v>
      </c>
      <c r="N61" s="78">
        <v>0</v>
      </c>
      <c r="O61" s="78">
        <v>107</v>
      </c>
      <c r="P61" s="78">
        <v>5</v>
      </c>
      <c r="Q61" s="81">
        <v>4.6728971962616823</v>
      </c>
      <c r="R61" s="78">
        <v>0</v>
      </c>
      <c r="S61" s="81">
        <v>0</v>
      </c>
      <c r="T61" s="78">
        <v>0</v>
      </c>
      <c r="U61" s="78">
        <v>0</v>
      </c>
      <c r="V61" s="78">
        <v>0</v>
      </c>
      <c r="W61" s="78">
        <v>0</v>
      </c>
      <c r="X61" s="78">
        <v>0</v>
      </c>
      <c r="Y61" s="78">
        <v>0</v>
      </c>
      <c r="Z61" s="78">
        <v>0</v>
      </c>
      <c r="AA61" s="78">
        <v>0</v>
      </c>
      <c r="AB61" s="78">
        <v>0</v>
      </c>
      <c r="AC61" s="78">
        <v>0</v>
      </c>
      <c r="AD61" s="78">
        <v>0</v>
      </c>
      <c r="AE61" s="78">
        <v>0</v>
      </c>
      <c r="AF61" s="78">
        <v>0</v>
      </c>
      <c r="AG61" s="78">
        <v>0</v>
      </c>
      <c r="AH61" s="78">
        <v>0</v>
      </c>
      <c r="AI61" s="78">
        <v>1</v>
      </c>
      <c r="AJ61" s="78">
        <v>0</v>
      </c>
      <c r="AK61" s="78">
        <v>0</v>
      </c>
      <c r="AL61" s="78">
        <v>0</v>
      </c>
      <c r="AM61" s="78">
        <v>0</v>
      </c>
      <c r="AN61" s="78">
        <v>0</v>
      </c>
      <c r="AO61" s="78">
        <v>0</v>
      </c>
      <c r="AP61" s="81">
        <v>0</v>
      </c>
      <c r="AQ61" s="81">
        <v>0</v>
      </c>
      <c r="AR61" s="81">
        <f t="shared" si="21"/>
        <v>100</v>
      </c>
      <c r="AS61" s="81">
        <v>0</v>
      </c>
      <c r="AU61" s="74" t="e">
        <f>#REF!</f>
        <v>#REF!</v>
      </c>
      <c r="AV61" s="82"/>
      <c r="AW61" s="83" t="str">
        <f t="shared" si="30"/>
        <v/>
      </c>
      <c r="AX61" s="83" t="str">
        <f t="shared" si="38"/>
        <v/>
      </c>
      <c r="AY61" s="83" t="str">
        <f t="shared" si="22"/>
        <v/>
      </c>
      <c r="AZ61" s="83" t="str">
        <f t="shared" si="23"/>
        <v/>
      </c>
      <c r="BA61" s="83" t="str">
        <f t="shared" si="24"/>
        <v/>
      </c>
      <c r="BB61" s="83" t="str">
        <f t="shared" si="31"/>
        <v/>
      </c>
      <c r="BC61" s="83" t="str">
        <f t="shared" si="32"/>
        <v/>
      </c>
      <c r="BD61" s="83" t="str">
        <f t="shared" si="33"/>
        <v/>
      </c>
      <c r="BE61" s="83" t="str">
        <f t="shared" si="34"/>
        <v/>
      </c>
      <c r="BF61" s="83" t="str">
        <f t="shared" si="35"/>
        <v/>
      </c>
      <c r="BG61" s="83" t="str">
        <f t="shared" si="25"/>
        <v/>
      </c>
      <c r="BH61" s="83" t="str">
        <f t="shared" si="25"/>
        <v/>
      </c>
      <c r="BI61" s="83" t="str">
        <f t="shared" si="36"/>
        <v/>
      </c>
      <c r="BJ61" s="83" t="str">
        <f t="shared" si="26"/>
        <v/>
      </c>
      <c r="BK61" s="83" t="str">
        <f t="shared" si="26"/>
        <v/>
      </c>
      <c r="BL61" s="83" t="str">
        <f t="shared" si="37"/>
        <v/>
      </c>
      <c r="BM61" s="83" t="str">
        <f t="shared" si="27"/>
        <v/>
      </c>
      <c r="BN61" s="83" t="str">
        <f t="shared" si="28"/>
        <v/>
      </c>
      <c r="BO61" s="83" t="str">
        <f t="shared" si="29"/>
        <v/>
      </c>
    </row>
    <row r="62" spans="2:67" ht="24" customHeight="1" x14ac:dyDescent="0.2">
      <c r="B62" s="109"/>
      <c r="C62" s="108" t="s">
        <v>51</v>
      </c>
      <c r="D62" s="77"/>
      <c r="E62" s="78">
        <v>123</v>
      </c>
      <c r="F62" s="79"/>
      <c r="G62" s="78">
        <v>122</v>
      </c>
      <c r="H62" s="78">
        <v>1</v>
      </c>
      <c r="I62" s="78">
        <v>1</v>
      </c>
      <c r="J62" s="78">
        <v>0</v>
      </c>
      <c r="K62" s="81">
        <v>0.81300813008130091</v>
      </c>
      <c r="L62" s="78">
        <v>1</v>
      </c>
      <c r="M62" s="78">
        <v>1</v>
      </c>
      <c r="N62" s="78">
        <v>0</v>
      </c>
      <c r="O62" s="78">
        <v>100</v>
      </c>
      <c r="P62" s="78">
        <v>9</v>
      </c>
      <c r="Q62" s="81">
        <v>9</v>
      </c>
      <c r="R62" s="78">
        <v>0</v>
      </c>
      <c r="S62" s="81">
        <v>0</v>
      </c>
      <c r="T62" s="78">
        <v>0</v>
      </c>
      <c r="U62" s="78">
        <v>1</v>
      </c>
      <c r="V62" s="78">
        <v>0</v>
      </c>
      <c r="W62" s="78">
        <v>0</v>
      </c>
      <c r="X62" s="78">
        <v>0</v>
      </c>
      <c r="Y62" s="78">
        <v>0</v>
      </c>
      <c r="Z62" s="78">
        <v>0</v>
      </c>
      <c r="AA62" s="78">
        <v>0</v>
      </c>
      <c r="AB62" s="78">
        <v>0</v>
      </c>
      <c r="AC62" s="78">
        <v>0</v>
      </c>
      <c r="AD62" s="78">
        <v>0</v>
      </c>
      <c r="AE62" s="78">
        <v>0</v>
      </c>
      <c r="AF62" s="78">
        <v>0</v>
      </c>
      <c r="AG62" s="78">
        <v>0</v>
      </c>
      <c r="AH62" s="78">
        <v>0</v>
      </c>
      <c r="AI62" s="78">
        <v>0</v>
      </c>
      <c r="AJ62" s="78">
        <v>0</v>
      </c>
      <c r="AK62" s="78">
        <v>0</v>
      </c>
      <c r="AL62" s="78">
        <v>0</v>
      </c>
      <c r="AM62" s="78">
        <v>0</v>
      </c>
      <c r="AN62" s="78">
        <v>0</v>
      </c>
      <c r="AO62" s="78">
        <v>0</v>
      </c>
      <c r="AP62" s="81">
        <v>0</v>
      </c>
      <c r="AQ62" s="81">
        <v>0</v>
      </c>
      <c r="AR62" s="81">
        <f t="shared" si="21"/>
        <v>100</v>
      </c>
      <c r="AS62" s="81">
        <v>0</v>
      </c>
      <c r="AU62" s="74" t="e">
        <f>#REF!</f>
        <v>#REF!</v>
      </c>
      <c r="AV62" s="82"/>
      <c r="AW62" s="83" t="str">
        <f t="shared" si="30"/>
        <v/>
      </c>
      <c r="AX62" s="83" t="str">
        <f t="shared" si="38"/>
        <v/>
      </c>
      <c r="AY62" s="83" t="str">
        <f t="shared" si="22"/>
        <v/>
      </c>
      <c r="AZ62" s="83" t="str">
        <f t="shared" si="23"/>
        <v/>
      </c>
      <c r="BA62" s="83" t="str">
        <f t="shared" si="24"/>
        <v/>
      </c>
      <c r="BB62" s="83" t="str">
        <f t="shared" si="31"/>
        <v/>
      </c>
      <c r="BC62" s="83" t="str">
        <f t="shared" si="32"/>
        <v/>
      </c>
      <c r="BD62" s="83" t="str">
        <f t="shared" si="33"/>
        <v/>
      </c>
      <c r="BE62" s="83" t="str">
        <f t="shared" si="34"/>
        <v/>
      </c>
      <c r="BF62" s="83" t="str">
        <f t="shared" si="35"/>
        <v/>
      </c>
      <c r="BG62" s="83" t="str">
        <f t="shared" si="25"/>
        <v/>
      </c>
      <c r="BH62" s="83" t="str">
        <f t="shared" si="25"/>
        <v/>
      </c>
      <c r="BI62" s="83" t="str">
        <f t="shared" si="36"/>
        <v/>
      </c>
      <c r="BJ62" s="83" t="str">
        <f t="shared" si="26"/>
        <v/>
      </c>
      <c r="BK62" s="83" t="str">
        <f t="shared" si="26"/>
        <v/>
      </c>
      <c r="BL62" s="83" t="str">
        <f t="shared" si="37"/>
        <v/>
      </c>
      <c r="BM62" s="83" t="str">
        <f t="shared" si="27"/>
        <v/>
      </c>
      <c r="BN62" s="83" t="str">
        <f t="shared" si="28"/>
        <v/>
      </c>
      <c r="BO62" s="83" t="str">
        <f t="shared" si="29"/>
        <v/>
      </c>
    </row>
    <row r="63" spans="2:67" ht="24" customHeight="1" x14ac:dyDescent="0.2">
      <c r="B63" s="109" t="s">
        <v>46</v>
      </c>
      <c r="C63" s="108" t="s">
        <v>52</v>
      </c>
      <c r="D63" s="77"/>
      <c r="E63" s="78">
        <v>208</v>
      </c>
      <c r="F63" s="79"/>
      <c r="G63" s="78">
        <v>202</v>
      </c>
      <c r="H63" s="78">
        <v>6</v>
      </c>
      <c r="I63" s="78">
        <v>4</v>
      </c>
      <c r="J63" s="78">
        <v>0</v>
      </c>
      <c r="K63" s="81">
        <v>2.8846153846153846</v>
      </c>
      <c r="L63" s="78">
        <v>3</v>
      </c>
      <c r="M63" s="78">
        <v>2</v>
      </c>
      <c r="N63" s="78">
        <v>0</v>
      </c>
      <c r="O63" s="78">
        <v>162</v>
      </c>
      <c r="P63" s="78">
        <v>7</v>
      </c>
      <c r="Q63" s="81">
        <v>4.3209876543209873</v>
      </c>
      <c r="R63" s="78">
        <v>0</v>
      </c>
      <c r="S63" s="81">
        <v>0</v>
      </c>
      <c r="T63" s="78">
        <v>0</v>
      </c>
      <c r="U63" s="78">
        <v>0</v>
      </c>
      <c r="V63" s="78">
        <v>0</v>
      </c>
      <c r="W63" s="78">
        <v>0</v>
      </c>
      <c r="X63" s="78">
        <v>0</v>
      </c>
      <c r="Y63" s="78">
        <v>0</v>
      </c>
      <c r="Z63" s="78">
        <v>0</v>
      </c>
      <c r="AA63" s="78">
        <v>0</v>
      </c>
      <c r="AB63" s="78">
        <v>0</v>
      </c>
      <c r="AC63" s="78">
        <v>0</v>
      </c>
      <c r="AD63" s="78">
        <v>0</v>
      </c>
      <c r="AE63" s="78">
        <v>0</v>
      </c>
      <c r="AF63" s="78">
        <v>0</v>
      </c>
      <c r="AG63" s="78">
        <v>0</v>
      </c>
      <c r="AH63" s="78">
        <v>0</v>
      </c>
      <c r="AI63" s="78">
        <v>3</v>
      </c>
      <c r="AJ63" s="78">
        <v>3</v>
      </c>
      <c r="AK63" s="78">
        <v>0</v>
      </c>
      <c r="AL63" s="78">
        <v>0</v>
      </c>
      <c r="AM63" s="78">
        <v>0</v>
      </c>
      <c r="AN63" s="78">
        <v>0</v>
      </c>
      <c r="AO63" s="78">
        <v>0</v>
      </c>
      <c r="AP63" s="81">
        <v>0</v>
      </c>
      <c r="AQ63" s="81">
        <v>0</v>
      </c>
      <c r="AR63" s="81">
        <f t="shared" si="21"/>
        <v>50</v>
      </c>
      <c r="AS63" s="81">
        <v>0</v>
      </c>
      <c r="AU63" s="74" t="e">
        <f>#REF!</f>
        <v>#REF!</v>
      </c>
      <c r="AV63" s="82"/>
      <c r="AW63" s="83" t="str">
        <f t="shared" si="30"/>
        <v/>
      </c>
      <c r="AX63" s="83" t="str">
        <f t="shared" si="38"/>
        <v/>
      </c>
      <c r="AY63" s="83" t="str">
        <f t="shared" si="22"/>
        <v/>
      </c>
      <c r="AZ63" s="83" t="str">
        <f t="shared" si="23"/>
        <v/>
      </c>
      <c r="BA63" s="83" t="str">
        <f t="shared" si="24"/>
        <v/>
      </c>
      <c r="BB63" s="83" t="str">
        <f t="shared" si="31"/>
        <v/>
      </c>
      <c r="BC63" s="83" t="str">
        <f t="shared" si="32"/>
        <v/>
      </c>
      <c r="BD63" s="83" t="str">
        <f t="shared" si="33"/>
        <v/>
      </c>
      <c r="BE63" s="83" t="str">
        <f t="shared" si="34"/>
        <v/>
      </c>
      <c r="BF63" s="83" t="str">
        <f t="shared" si="35"/>
        <v/>
      </c>
      <c r="BG63" s="83" t="str">
        <f t="shared" si="25"/>
        <v/>
      </c>
      <c r="BH63" s="83" t="str">
        <f t="shared" si="25"/>
        <v/>
      </c>
      <c r="BI63" s="83" t="str">
        <f t="shared" si="36"/>
        <v/>
      </c>
      <c r="BJ63" s="83" t="str">
        <f t="shared" si="26"/>
        <v/>
      </c>
      <c r="BK63" s="83" t="str">
        <f t="shared" si="26"/>
        <v/>
      </c>
      <c r="BL63" s="83" t="str">
        <f t="shared" si="37"/>
        <v/>
      </c>
      <c r="BM63" s="83" t="str">
        <f t="shared" si="27"/>
        <v/>
      </c>
      <c r="BN63" s="83" t="str">
        <f t="shared" si="28"/>
        <v/>
      </c>
      <c r="BO63" s="83" t="str">
        <f t="shared" si="29"/>
        <v/>
      </c>
    </row>
    <row r="64" spans="2:67" ht="24" customHeight="1" x14ac:dyDescent="0.2">
      <c r="B64" s="109"/>
      <c r="C64" s="108" t="s">
        <v>53</v>
      </c>
      <c r="D64" s="77"/>
      <c r="E64" s="78">
        <v>346</v>
      </c>
      <c r="F64" s="79"/>
      <c r="G64" s="78">
        <v>331</v>
      </c>
      <c r="H64" s="78">
        <v>15</v>
      </c>
      <c r="I64" s="78">
        <v>7</v>
      </c>
      <c r="J64" s="78">
        <v>1</v>
      </c>
      <c r="K64" s="81">
        <v>4.3352601156069364</v>
      </c>
      <c r="L64" s="78">
        <v>14</v>
      </c>
      <c r="M64" s="78">
        <v>6</v>
      </c>
      <c r="N64" s="78">
        <v>1</v>
      </c>
      <c r="O64" s="78">
        <v>293</v>
      </c>
      <c r="P64" s="78">
        <v>23</v>
      </c>
      <c r="Q64" s="81">
        <v>7.8498293515358366</v>
      </c>
      <c r="R64" s="78">
        <v>0</v>
      </c>
      <c r="S64" s="81">
        <v>0</v>
      </c>
      <c r="T64" s="78">
        <v>0</v>
      </c>
      <c r="U64" s="78">
        <v>3</v>
      </c>
      <c r="V64" s="78">
        <v>0</v>
      </c>
      <c r="W64" s="78">
        <v>1</v>
      </c>
      <c r="X64" s="78">
        <v>0</v>
      </c>
      <c r="Y64" s="78">
        <v>0</v>
      </c>
      <c r="Z64" s="78">
        <v>0</v>
      </c>
      <c r="AA64" s="78">
        <v>1</v>
      </c>
      <c r="AB64" s="78">
        <v>0</v>
      </c>
      <c r="AC64" s="78">
        <v>1</v>
      </c>
      <c r="AD64" s="78">
        <v>2</v>
      </c>
      <c r="AE64" s="78">
        <v>1</v>
      </c>
      <c r="AF64" s="78">
        <v>0</v>
      </c>
      <c r="AG64" s="78">
        <v>0</v>
      </c>
      <c r="AH64" s="78">
        <v>0</v>
      </c>
      <c r="AI64" s="78">
        <v>8</v>
      </c>
      <c r="AJ64" s="78">
        <v>1</v>
      </c>
      <c r="AK64" s="78">
        <v>0</v>
      </c>
      <c r="AL64" s="78">
        <v>1</v>
      </c>
      <c r="AM64" s="78">
        <v>0</v>
      </c>
      <c r="AN64" s="78">
        <v>0</v>
      </c>
      <c r="AO64" s="78">
        <v>1</v>
      </c>
      <c r="AP64" s="81">
        <v>289.01734104046244</v>
      </c>
      <c r="AQ64" s="81">
        <v>0</v>
      </c>
      <c r="AR64" s="81">
        <f t="shared" si="21"/>
        <v>93.333333333333343</v>
      </c>
      <c r="AS64" s="81">
        <v>0</v>
      </c>
      <c r="AU64" s="74" t="e">
        <f>#REF!</f>
        <v>#REF!</v>
      </c>
      <c r="AV64" s="82"/>
      <c r="AW64" s="83" t="str">
        <f t="shared" si="30"/>
        <v/>
      </c>
      <c r="AX64" s="83" t="str">
        <f t="shared" si="38"/>
        <v/>
      </c>
      <c r="AY64" s="83" t="str">
        <f t="shared" si="22"/>
        <v/>
      </c>
      <c r="AZ64" s="83" t="str">
        <f t="shared" si="23"/>
        <v/>
      </c>
      <c r="BA64" s="83" t="str">
        <f t="shared" si="24"/>
        <v/>
      </c>
      <c r="BB64" s="83" t="str">
        <f t="shared" si="31"/>
        <v/>
      </c>
      <c r="BC64" s="83" t="str">
        <f t="shared" si="32"/>
        <v/>
      </c>
      <c r="BD64" s="83" t="str">
        <f t="shared" si="33"/>
        <v/>
      </c>
      <c r="BE64" s="83" t="str">
        <f t="shared" si="34"/>
        <v/>
      </c>
      <c r="BF64" s="83" t="str">
        <f t="shared" si="35"/>
        <v/>
      </c>
      <c r="BG64" s="83" t="str">
        <f t="shared" si="25"/>
        <v/>
      </c>
      <c r="BH64" s="83" t="str">
        <f t="shared" si="25"/>
        <v/>
      </c>
      <c r="BI64" s="83" t="str">
        <f t="shared" si="36"/>
        <v/>
      </c>
      <c r="BJ64" s="83" t="str">
        <f t="shared" si="26"/>
        <v/>
      </c>
      <c r="BK64" s="83" t="str">
        <f t="shared" si="26"/>
        <v/>
      </c>
      <c r="BL64" s="83" t="str">
        <f t="shared" si="37"/>
        <v/>
      </c>
      <c r="BM64" s="83" t="str">
        <f t="shared" si="27"/>
        <v/>
      </c>
      <c r="BN64" s="83" t="str">
        <f t="shared" si="28"/>
        <v/>
      </c>
      <c r="BO64" s="83" t="str">
        <f t="shared" si="29"/>
        <v/>
      </c>
    </row>
    <row r="65" spans="2:67" ht="24" customHeight="1" x14ac:dyDescent="0.2">
      <c r="B65" s="109"/>
      <c r="C65" s="108" t="s">
        <v>54</v>
      </c>
      <c r="D65" s="77"/>
      <c r="E65" s="78">
        <v>429</v>
      </c>
      <c r="F65" s="79"/>
      <c r="G65" s="78">
        <v>407</v>
      </c>
      <c r="H65" s="78">
        <v>22</v>
      </c>
      <c r="I65" s="78">
        <v>13</v>
      </c>
      <c r="J65" s="78">
        <v>0</v>
      </c>
      <c r="K65" s="81">
        <v>5.1282051282051277</v>
      </c>
      <c r="L65" s="78">
        <v>21</v>
      </c>
      <c r="M65" s="78">
        <v>12</v>
      </c>
      <c r="N65" s="78">
        <v>0</v>
      </c>
      <c r="O65" s="78">
        <v>364</v>
      </c>
      <c r="P65" s="78">
        <v>34</v>
      </c>
      <c r="Q65" s="81">
        <v>9.3406593406593412</v>
      </c>
      <c r="R65" s="78">
        <v>0</v>
      </c>
      <c r="S65" s="81">
        <v>0</v>
      </c>
      <c r="T65" s="78">
        <v>0</v>
      </c>
      <c r="U65" s="78">
        <v>10</v>
      </c>
      <c r="V65" s="78">
        <v>0</v>
      </c>
      <c r="W65" s="78">
        <v>0</v>
      </c>
      <c r="X65" s="78">
        <v>0</v>
      </c>
      <c r="Y65" s="78">
        <v>0</v>
      </c>
      <c r="Z65" s="78">
        <v>0</v>
      </c>
      <c r="AA65" s="78">
        <v>0</v>
      </c>
      <c r="AB65" s="78">
        <v>0</v>
      </c>
      <c r="AC65" s="78">
        <v>0</v>
      </c>
      <c r="AD65" s="78">
        <v>1</v>
      </c>
      <c r="AE65" s="78">
        <v>0</v>
      </c>
      <c r="AF65" s="78">
        <v>0</v>
      </c>
      <c r="AG65" s="78">
        <v>0</v>
      </c>
      <c r="AH65" s="78">
        <v>0</v>
      </c>
      <c r="AI65" s="78">
        <v>9</v>
      </c>
      <c r="AJ65" s="78">
        <v>1</v>
      </c>
      <c r="AK65" s="78">
        <v>1</v>
      </c>
      <c r="AL65" s="78">
        <v>0</v>
      </c>
      <c r="AM65" s="78">
        <v>0</v>
      </c>
      <c r="AN65" s="78">
        <v>0</v>
      </c>
      <c r="AO65" s="78">
        <v>0</v>
      </c>
      <c r="AP65" s="81">
        <v>0</v>
      </c>
      <c r="AQ65" s="81">
        <v>0</v>
      </c>
      <c r="AR65" s="81">
        <f t="shared" si="21"/>
        <v>95.454545454545453</v>
      </c>
      <c r="AS65" s="81">
        <v>0</v>
      </c>
      <c r="AU65" s="74" t="e">
        <f>#REF!</f>
        <v>#REF!</v>
      </c>
      <c r="AV65" s="82"/>
      <c r="AW65" s="83" t="str">
        <f t="shared" si="30"/>
        <v/>
      </c>
      <c r="AX65" s="83" t="str">
        <f t="shared" si="38"/>
        <v/>
      </c>
      <c r="AY65" s="83" t="str">
        <f t="shared" si="22"/>
        <v/>
      </c>
      <c r="AZ65" s="83" t="str">
        <f t="shared" si="23"/>
        <v/>
      </c>
      <c r="BA65" s="83" t="str">
        <f t="shared" si="24"/>
        <v/>
      </c>
      <c r="BB65" s="83" t="str">
        <f t="shared" si="31"/>
        <v/>
      </c>
      <c r="BC65" s="83" t="str">
        <f t="shared" si="32"/>
        <v/>
      </c>
      <c r="BD65" s="83" t="str">
        <f t="shared" si="33"/>
        <v/>
      </c>
      <c r="BE65" s="83" t="str">
        <f t="shared" si="34"/>
        <v/>
      </c>
      <c r="BF65" s="83" t="str">
        <f t="shared" si="35"/>
        <v/>
      </c>
      <c r="BG65" s="83" t="str">
        <f t="shared" si="25"/>
        <v/>
      </c>
      <c r="BH65" s="83" t="str">
        <f t="shared" si="25"/>
        <v/>
      </c>
      <c r="BI65" s="83" t="str">
        <f t="shared" si="36"/>
        <v/>
      </c>
      <c r="BJ65" s="83" t="str">
        <f t="shared" si="26"/>
        <v/>
      </c>
      <c r="BK65" s="83" t="str">
        <f t="shared" si="26"/>
        <v/>
      </c>
      <c r="BL65" s="83" t="str">
        <f t="shared" si="37"/>
        <v/>
      </c>
      <c r="BM65" s="83" t="str">
        <f t="shared" si="27"/>
        <v/>
      </c>
      <c r="BN65" s="83" t="str">
        <f t="shared" si="28"/>
        <v/>
      </c>
      <c r="BO65" s="83" t="str">
        <f t="shared" si="29"/>
        <v/>
      </c>
    </row>
    <row r="66" spans="2:67" ht="24" customHeight="1" x14ac:dyDescent="0.2">
      <c r="B66" s="109"/>
      <c r="C66" s="108" t="s">
        <v>55</v>
      </c>
      <c r="D66" s="77"/>
      <c r="E66" s="78">
        <v>193</v>
      </c>
      <c r="F66" s="79"/>
      <c r="G66" s="78">
        <v>184</v>
      </c>
      <c r="H66" s="78">
        <v>9</v>
      </c>
      <c r="I66" s="78">
        <v>8</v>
      </c>
      <c r="J66" s="78">
        <v>0</v>
      </c>
      <c r="K66" s="81">
        <v>4.6632124352331603</v>
      </c>
      <c r="L66" s="78">
        <v>8</v>
      </c>
      <c r="M66" s="78">
        <v>7</v>
      </c>
      <c r="N66" s="78">
        <v>0</v>
      </c>
      <c r="O66" s="78">
        <v>173</v>
      </c>
      <c r="P66" s="78">
        <v>21</v>
      </c>
      <c r="Q66" s="81">
        <v>12.138728323699421</v>
      </c>
      <c r="R66" s="78">
        <v>0</v>
      </c>
      <c r="S66" s="81">
        <v>0</v>
      </c>
      <c r="T66" s="78">
        <v>0</v>
      </c>
      <c r="U66" s="78">
        <v>3</v>
      </c>
      <c r="V66" s="78">
        <v>0</v>
      </c>
      <c r="W66" s="78">
        <v>0</v>
      </c>
      <c r="X66" s="78">
        <v>0</v>
      </c>
      <c r="Y66" s="78">
        <v>1</v>
      </c>
      <c r="Z66" s="78">
        <v>0</v>
      </c>
      <c r="AA66" s="78">
        <v>1</v>
      </c>
      <c r="AB66" s="78">
        <v>1</v>
      </c>
      <c r="AC66" s="78">
        <v>0</v>
      </c>
      <c r="AD66" s="78">
        <v>0</v>
      </c>
      <c r="AE66" s="78">
        <v>0</v>
      </c>
      <c r="AF66" s="78">
        <v>0</v>
      </c>
      <c r="AG66" s="78">
        <v>0</v>
      </c>
      <c r="AH66" s="78">
        <v>0</v>
      </c>
      <c r="AI66" s="78">
        <v>4</v>
      </c>
      <c r="AJ66" s="78">
        <v>1</v>
      </c>
      <c r="AK66" s="78">
        <v>0</v>
      </c>
      <c r="AL66" s="78">
        <v>1</v>
      </c>
      <c r="AM66" s="78">
        <v>0</v>
      </c>
      <c r="AN66" s="78">
        <v>0</v>
      </c>
      <c r="AO66" s="78">
        <v>1</v>
      </c>
      <c r="AP66" s="81">
        <v>518.13471502590676</v>
      </c>
      <c r="AQ66" s="81">
        <v>0</v>
      </c>
      <c r="AR66" s="81">
        <f t="shared" si="21"/>
        <v>88.888888888888886</v>
      </c>
      <c r="AS66" s="81">
        <v>0</v>
      </c>
      <c r="AU66" s="74" t="e">
        <f>#REF!</f>
        <v>#REF!</v>
      </c>
      <c r="AV66" s="82"/>
      <c r="AW66" s="83" t="str">
        <f t="shared" si="30"/>
        <v/>
      </c>
      <c r="AX66" s="83" t="str">
        <f t="shared" si="38"/>
        <v/>
      </c>
      <c r="AY66" s="83" t="str">
        <f t="shared" si="22"/>
        <v/>
      </c>
      <c r="AZ66" s="83" t="str">
        <f t="shared" si="23"/>
        <v/>
      </c>
      <c r="BA66" s="83" t="str">
        <f t="shared" si="24"/>
        <v/>
      </c>
      <c r="BB66" s="83" t="str">
        <f t="shared" si="31"/>
        <v/>
      </c>
      <c r="BC66" s="83" t="str">
        <f t="shared" si="32"/>
        <v/>
      </c>
      <c r="BD66" s="83" t="str">
        <f t="shared" si="33"/>
        <v/>
      </c>
      <c r="BE66" s="83" t="str">
        <f t="shared" si="34"/>
        <v/>
      </c>
      <c r="BF66" s="83" t="str">
        <f t="shared" si="35"/>
        <v/>
      </c>
      <c r="BG66" s="83" t="str">
        <f t="shared" si="25"/>
        <v/>
      </c>
      <c r="BH66" s="83" t="str">
        <f t="shared" si="25"/>
        <v/>
      </c>
      <c r="BI66" s="83" t="str">
        <f t="shared" si="36"/>
        <v/>
      </c>
      <c r="BJ66" s="83" t="str">
        <f t="shared" si="26"/>
        <v/>
      </c>
      <c r="BK66" s="83" t="str">
        <f t="shared" si="26"/>
        <v/>
      </c>
      <c r="BL66" s="83" t="str">
        <f t="shared" si="37"/>
        <v/>
      </c>
      <c r="BM66" s="83" t="str">
        <f t="shared" si="27"/>
        <v/>
      </c>
      <c r="BN66" s="83" t="str">
        <f t="shared" si="28"/>
        <v/>
      </c>
      <c r="BO66" s="83" t="str">
        <f t="shared" si="29"/>
        <v/>
      </c>
    </row>
    <row r="67" spans="2:67" ht="24" customHeight="1" thickBot="1" x14ac:dyDescent="0.25">
      <c r="B67" s="109"/>
      <c r="C67" s="110" t="s">
        <v>56</v>
      </c>
      <c r="D67" s="87"/>
      <c r="E67" s="88">
        <v>98</v>
      </c>
      <c r="F67" s="89"/>
      <c r="G67" s="88">
        <v>94</v>
      </c>
      <c r="H67" s="88">
        <v>4</v>
      </c>
      <c r="I67" s="88">
        <v>2</v>
      </c>
      <c r="J67" s="88">
        <v>0</v>
      </c>
      <c r="K67" s="91">
        <v>4.0816326530612246</v>
      </c>
      <c r="L67" s="88">
        <v>4</v>
      </c>
      <c r="M67" s="88">
        <v>2</v>
      </c>
      <c r="N67" s="88">
        <v>0</v>
      </c>
      <c r="O67" s="88">
        <v>91</v>
      </c>
      <c r="P67" s="88">
        <v>7</v>
      </c>
      <c r="Q67" s="91">
        <v>7.6923076923076925</v>
      </c>
      <c r="R67" s="88">
        <v>0</v>
      </c>
      <c r="S67" s="91">
        <v>0</v>
      </c>
      <c r="T67" s="88">
        <v>0</v>
      </c>
      <c r="U67" s="88">
        <v>1</v>
      </c>
      <c r="V67" s="88">
        <v>0</v>
      </c>
      <c r="W67" s="88">
        <v>0</v>
      </c>
      <c r="X67" s="88">
        <v>0</v>
      </c>
      <c r="Y67" s="88">
        <v>0</v>
      </c>
      <c r="Z67" s="88">
        <v>0</v>
      </c>
      <c r="AA67" s="88">
        <v>0</v>
      </c>
      <c r="AB67" s="88">
        <v>0</v>
      </c>
      <c r="AC67" s="88">
        <v>0</v>
      </c>
      <c r="AD67" s="88">
        <v>1</v>
      </c>
      <c r="AE67" s="88">
        <v>0</v>
      </c>
      <c r="AF67" s="88">
        <v>0</v>
      </c>
      <c r="AG67" s="88">
        <v>0</v>
      </c>
      <c r="AH67" s="88">
        <v>0</v>
      </c>
      <c r="AI67" s="88">
        <v>2</v>
      </c>
      <c r="AJ67" s="88">
        <v>0</v>
      </c>
      <c r="AK67" s="88">
        <v>0</v>
      </c>
      <c r="AL67" s="88">
        <v>0</v>
      </c>
      <c r="AM67" s="88">
        <v>0</v>
      </c>
      <c r="AN67" s="88">
        <v>0</v>
      </c>
      <c r="AO67" s="88">
        <v>0</v>
      </c>
      <c r="AP67" s="91">
        <v>0</v>
      </c>
      <c r="AQ67" s="91">
        <v>0</v>
      </c>
      <c r="AR67" s="91">
        <f t="shared" si="21"/>
        <v>100</v>
      </c>
      <c r="AS67" s="91">
        <v>0</v>
      </c>
      <c r="AU67" s="74" t="e">
        <f>#REF!</f>
        <v>#REF!</v>
      </c>
      <c r="AV67" s="82"/>
      <c r="AW67" s="83" t="str">
        <f t="shared" si="30"/>
        <v/>
      </c>
      <c r="AX67" s="83" t="str">
        <f t="shared" si="38"/>
        <v/>
      </c>
      <c r="AY67" s="83" t="str">
        <f t="shared" si="22"/>
        <v/>
      </c>
      <c r="AZ67" s="83" t="str">
        <f t="shared" si="23"/>
        <v/>
      </c>
      <c r="BA67" s="83" t="str">
        <f t="shared" si="24"/>
        <v/>
      </c>
      <c r="BB67" s="83" t="str">
        <f t="shared" si="31"/>
        <v/>
      </c>
      <c r="BC67" s="83" t="str">
        <f t="shared" si="32"/>
        <v/>
      </c>
      <c r="BD67" s="83" t="str">
        <f t="shared" si="33"/>
        <v/>
      </c>
      <c r="BE67" s="83" t="str">
        <f t="shared" si="34"/>
        <v/>
      </c>
      <c r="BF67" s="83" t="str">
        <f t="shared" si="35"/>
        <v/>
      </c>
      <c r="BG67" s="83" t="str">
        <f t="shared" si="25"/>
        <v/>
      </c>
      <c r="BH67" s="83" t="str">
        <f t="shared" si="25"/>
        <v/>
      </c>
      <c r="BI67" s="83" t="str">
        <f t="shared" si="36"/>
        <v/>
      </c>
      <c r="BJ67" s="83" t="str">
        <f t="shared" si="26"/>
        <v/>
      </c>
      <c r="BK67" s="83" t="str">
        <f t="shared" si="26"/>
        <v/>
      </c>
      <c r="BL67" s="83" t="str">
        <f t="shared" si="37"/>
        <v/>
      </c>
      <c r="BM67" s="83" t="str">
        <f t="shared" si="27"/>
        <v/>
      </c>
      <c r="BN67" s="83" t="str">
        <f t="shared" si="28"/>
        <v/>
      </c>
      <c r="BO67" s="83" t="str">
        <f t="shared" si="29"/>
        <v/>
      </c>
    </row>
    <row r="68" spans="2:67" ht="24" customHeight="1" thickBot="1" x14ac:dyDescent="0.25">
      <c r="B68" s="109"/>
      <c r="C68" s="139" t="s">
        <v>57</v>
      </c>
      <c r="D68" s="140"/>
      <c r="E68" s="141">
        <v>1582</v>
      </c>
      <c r="F68" s="142"/>
      <c r="G68" s="141">
        <v>1524</v>
      </c>
      <c r="H68" s="141">
        <v>58</v>
      </c>
      <c r="I68" s="141">
        <v>35</v>
      </c>
      <c r="J68" s="141">
        <v>1</v>
      </c>
      <c r="K68" s="143">
        <v>3.6662452591656134</v>
      </c>
      <c r="L68" s="141">
        <v>52</v>
      </c>
      <c r="M68" s="141">
        <v>30</v>
      </c>
      <c r="N68" s="141">
        <v>1</v>
      </c>
      <c r="O68" s="141">
        <v>1355</v>
      </c>
      <c r="P68" s="141">
        <v>109</v>
      </c>
      <c r="Q68" s="143">
        <v>8.0442804428044283</v>
      </c>
      <c r="R68" s="141">
        <v>0</v>
      </c>
      <c r="S68" s="143">
        <v>0</v>
      </c>
      <c r="T68" s="141">
        <v>0</v>
      </c>
      <c r="U68" s="141">
        <v>18</v>
      </c>
      <c r="V68" s="141">
        <v>0</v>
      </c>
      <c r="W68" s="141">
        <v>1</v>
      </c>
      <c r="X68" s="141">
        <v>0</v>
      </c>
      <c r="Y68" s="141">
        <v>1</v>
      </c>
      <c r="Z68" s="141">
        <v>0</v>
      </c>
      <c r="AA68" s="141">
        <v>2</v>
      </c>
      <c r="AB68" s="141">
        <v>1</v>
      </c>
      <c r="AC68" s="141">
        <v>1</v>
      </c>
      <c r="AD68" s="141">
        <v>4</v>
      </c>
      <c r="AE68" s="141">
        <v>1</v>
      </c>
      <c r="AF68" s="141">
        <v>0</v>
      </c>
      <c r="AG68" s="141">
        <v>0</v>
      </c>
      <c r="AH68" s="141">
        <v>0</v>
      </c>
      <c r="AI68" s="141">
        <v>27</v>
      </c>
      <c r="AJ68" s="141">
        <v>6</v>
      </c>
      <c r="AK68" s="141">
        <v>1</v>
      </c>
      <c r="AL68" s="141">
        <v>2</v>
      </c>
      <c r="AM68" s="141">
        <v>0</v>
      </c>
      <c r="AN68" s="141">
        <v>0</v>
      </c>
      <c r="AO68" s="141">
        <v>2</v>
      </c>
      <c r="AP68" s="143">
        <v>126.42225031605564</v>
      </c>
      <c r="AQ68" s="143">
        <v>0</v>
      </c>
      <c r="AR68" s="143">
        <f t="shared" si="21"/>
        <v>89.65517241379311</v>
      </c>
      <c r="AS68" s="143">
        <v>0</v>
      </c>
      <c r="AU68" s="74" t="e">
        <f>#REF!</f>
        <v>#REF!</v>
      </c>
      <c r="AV68" s="82"/>
      <c r="AW68" s="83" t="str">
        <f t="shared" si="30"/>
        <v/>
      </c>
      <c r="AX68" s="83" t="str">
        <f t="shared" si="38"/>
        <v/>
      </c>
      <c r="AY68" s="83" t="str">
        <f t="shared" si="22"/>
        <v/>
      </c>
      <c r="AZ68" s="83" t="str">
        <f t="shared" si="23"/>
        <v/>
      </c>
      <c r="BA68" s="83" t="str">
        <f t="shared" si="24"/>
        <v/>
      </c>
      <c r="BB68" s="83" t="str">
        <f t="shared" si="31"/>
        <v/>
      </c>
      <c r="BC68" s="83" t="str">
        <f t="shared" si="32"/>
        <v/>
      </c>
      <c r="BD68" s="83" t="str">
        <f t="shared" si="33"/>
        <v/>
      </c>
      <c r="BE68" s="83" t="str">
        <f t="shared" si="34"/>
        <v/>
      </c>
      <c r="BF68" s="83" t="str">
        <f t="shared" si="35"/>
        <v/>
      </c>
      <c r="BG68" s="83" t="str">
        <f t="shared" si="25"/>
        <v/>
      </c>
      <c r="BH68" s="83" t="str">
        <f t="shared" si="25"/>
        <v/>
      </c>
      <c r="BI68" s="83" t="str">
        <f t="shared" si="36"/>
        <v/>
      </c>
      <c r="BJ68" s="83" t="str">
        <f t="shared" si="26"/>
        <v/>
      </c>
      <c r="BK68" s="83" t="str">
        <f t="shared" si="26"/>
        <v/>
      </c>
      <c r="BL68" s="83" t="str">
        <f t="shared" si="37"/>
        <v/>
      </c>
      <c r="BM68" s="83" t="str">
        <f t="shared" si="27"/>
        <v/>
      </c>
      <c r="BN68" s="83" t="str">
        <f t="shared" si="28"/>
        <v/>
      </c>
      <c r="BO68" s="83" t="str">
        <f t="shared" si="29"/>
        <v/>
      </c>
    </row>
    <row r="69" spans="2:67" ht="24" customHeight="1" thickTop="1" x14ac:dyDescent="0.2">
      <c r="B69" s="92"/>
      <c r="C69" s="93" t="s">
        <v>58</v>
      </c>
      <c r="D69" s="94"/>
      <c r="E69" s="95">
        <v>23950</v>
      </c>
      <c r="F69" s="96"/>
      <c r="G69" s="95">
        <v>22982</v>
      </c>
      <c r="H69" s="95">
        <v>968</v>
      </c>
      <c r="I69" s="95">
        <v>536</v>
      </c>
      <c r="J69" s="95">
        <v>27</v>
      </c>
      <c r="K69" s="98">
        <v>4.0417536534446761</v>
      </c>
      <c r="L69" s="95">
        <v>860</v>
      </c>
      <c r="M69" s="95">
        <v>476</v>
      </c>
      <c r="N69" s="95">
        <v>25</v>
      </c>
      <c r="O69" s="95">
        <v>20458</v>
      </c>
      <c r="P69" s="95">
        <v>2729</v>
      </c>
      <c r="Q69" s="98">
        <v>13.339524880242449</v>
      </c>
      <c r="R69" s="95">
        <v>10</v>
      </c>
      <c r="S69" s="98">
        <v>0.36643459142543056</v>
      </c>
      <c r="T69" s="95">
        <v>7</v>
      </c>
      <c r="U69" s="95">
        <v>247</v>
      </c>
      <c r="V69" s="95">
        <v>0</v>
      </c>
      <c r="W69" s="95">
        <v>8</v>
      </c>
      <c r="X69" s="95">
        <v>2</v>
      </c>
      <c r="Y69" s="95">
        <v>6</v>
      </c>
      <c r="Z69" s="95">
        <v>4</v>
      </c>
      <c r="AA69" s="95">
        <v>20</v>
      </c>
      <c r="AB69" s="95">
        <v>9</v>
      </c>
      <c r="AC69" s="95">
        <v>8</v>
      </c>
      <c r="AD69" s="95">
        <v>88</v>
      </c>
      <c r="AE69" s="95">
        <v>63</v>
      </c>
      <c r="AF69" s="95">
        <v>8</v>
      </c>
      <c r="AG69" s="95">
        <v>8</v>
      </c>
      <c r="AH69" s="95">
        <v>0</v>
      </c>
      <c r="AI69" s="95">
        <v>493</v>
      </c>
      <c r="AJ69" s="95">
        <v>107</v>
      </c>
      <c r="AK69" s="95">
        <v>12</v>
      </c>
      <c r="AL69" s="95">
        <v>18</v>
      </c>
      <c r="AM69" s="95">
        <v>2</v>
      </c>
      <c r="AN69" s="95">
        <v>0</v>
      </c>
      <c r="AO69" s="95">
        <v>20</v>
      </c>
      <c r="AP69" s="98">
        <v>83.507306889352819</v>
      </c>
      <c r="AQ69" s="98">
        <v>0</v>
      </c>
      <c r="AR69" s="98">
        <f t="shared" si="21"/>
        <v>88.84297520661157</v>
      </c>
      <c r="AS69" s="98">
        <f t="shared" ref="AS69" si="40">T69/R69%</f>
        <v>70</v>
      </c>
      <c r="AU69" s="74" t="e">
        <f>#REF!</f>
        <v>#REF!</v>
      </c>
      <c r="AV69" s="82"/>
      <c r="AW69" s="83" t="str">
        <f t="shared" si="30"/>
        <v/>
      </c>
      <c r="AX69" s="83" t="str">
        <f t="shared" si="38"/>
        <v/>
      </c>
      <c r="AY69" s="83" t="str">
        <f t="shared" si="22"/>
        <v/>
      </c>
      <c r="AZ69" s="83" t="str">
        <f t="shared" si="23"/>
        <v/>
      </c>
      <c r="BA69" s="83" t="str">
        <f t="shared" si="24"/>
        <v/>
      </c>
      <c r="BB69" s="83" t="str">
        <f t="shared" si="31"/>
        <v/>
      </c>
      <c r="BC69" s="83" t="str">
        <f t="shared" si="32"/>
        <v/>
      </c>
      <c r="BD69" s="83" t="str">
        <f t="shared" si="33"/>
        <v/>
      </c>
      <c r="BE69" s="83" t="str">
        <f t="shared" si="34"/>
        <v/>
      </c>
      <c r="BF69" s="83" t="str">
        <f t="shared" si="35"/>
        <v/>
      </c>
      <c r="BG69" s="83" t="str">
        <f t="shared" si="25"/>
        <v/>
      </c>
      <c r="BH69" s="83" t="str">
        <f t="shared" si="25"/>
        <v/>
      </c>
      <c r="BI69" s="83" t="str">
        <f t="shared" si="36"/>
        <v/>
      </c>
      <c r="BJ69" s="83" t="str">
        <f t="shared" si="26"/>
        <v/>
      </c>
      <c r="BK69" s="83" t="str">
        <f t="shared" si="26"/>
        <v/>
      </c>
      <c r="BL69" s="83" t="str">
        <f t="shared" si="37"/>
        <v/>
      </c>
      <c r="BM69" s="83" t="str">
        <f t="shared" si="27"/>
        <v/>
      </c>
      <c r="BN69" s="83" t="str">
        <f t="shared" si="28"/>
        <v/>
      </c>
      <c r="BO69" s="83" t="str">
        <f t="shared" si="29"/>
        <v/>
      </c>
    </row>
    <row r="70" spans="2:67" ht="24" customHeight="1" x14ac:dyDescent="0.15">
      <c r="B70" s="126"/>
      <c r="C70" s="127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  <c r="AO70" s="128"/>
      <c r="AP70" s="128"/>
      <c r="AQ70" s="128"/>
      <c r="AR70" s="128"/>
      <c r="AS70" s="128"/>
    </row>
    <row r="71" spans="2:67" s="9" customFormat="1" ht="45" customHeight="1" x14ac:dyDescent="0.3">
      <c r="B71" s="1" t="s">
        <v>61</v>
      </c>
      <c r="D71" s="3"/>
      <c r="E71" s="4"/>
      <c r="F71" s="5"/>
      <c r="G71" s="6"/>
      <c r="H71" s="6"/>
      <c r="I71" s="6"/>
      <c r="J71" s="6"/>
      <c r="K71" s="7"/>
      <c r="L71" s="6"/>
      <c r="M71" s="6"/>
      <c r="N71" s="6"/>
      <c r="O71" s="6"/>
      <c r="P71" s="6"/>
      <c r="Q71" s="7"/>
      <c r="R71" s="6"/>
      <c r="S71" s="7"/>
      <c r="T71" s="6"/>
      <c r="U71" s="8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7"/>
      <c r="AQ71" s="7"/>
      <c r="AR71" s="7"/>
      <c r="AS71" s="7"/>
    </row>
    <row r="72" spans="2:67" s="9" customFormat="1" ht="31.5" customHeight="1" x14ac:dyDescent="0.2">
      <c r="B72" s="129" t="s">
        <v>62</v>
      </c>
      <c r="F72" s="7"/>
      <c r="G72" s="6"/>
      <c r="H72" s="6"/>
      <c r="I72" s="6"/>
      <c r="J72" s="6"/>
      <c r="K72" s="7"/>
      <c r="L72" s="6"/>
      <c r="M72" s="6"/>
      <c r="N72" s="6"/>
      <c r="O72" s="6"/>
      <c r="P72" s="6"/>
      <c r="Q72" s="7"/>
      <c r="R72" s="6"/>
      <c r="S72" s="7"/>
      <c r="T72" s="11"/>
      <c r="U72" s="12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13"/>
      <c r="AG72" s="6"/>
      <c r="AH72" s="6"/>
      <c r="AI72" s="6"/>
      <c r="AJ72" s="6"/>
      <c r="AK72" s="6"/>
      <c r="AL72" s="6"/>
      <c r="AM72" s="6"/>
      <c r="AN72" s="14"/>
      <c r="AO72" s="15"/>
      <c r="AP72" s="16"/>
      <c r="AR72" s="17"/>
      <c r="AS72" s="18" t="s">
        <v>2</v>
      </c>
    </row>
    <row r="73" spans="2:67" s="35" customFormat="1" ht="24" customHeight="1" x14ac:dyDescent="0.15">
      <c r="B73" s="19" t="s">
        <v>3</v>
      </c>
      <c r="C73" s="20"/>
      <c r="D73" s="21" t="s">
        <v>4</v>
      </c>
      <c r="E73" s="21" t="s">
        <v>5</v>
      </c>
      <c r="F73" s="22" t="s">
        <v>6</v>
      </c>
      <c r="G73" s="23" t="s">
        <v>7</v>
      </c>
      <c r="H73" s="24"/>
      <c r="I73" s="24"/>
      <c r="J73" s="24"/>
      <c r="K73" s="24"/>
      <c r="L73" s="24"/>
      <c r="M73" s="24"/>
      <c r="N73" s="24"/>
      <c r="O73" s="23" t="s">
        <v>8</v>
      </c>
      <c r="P73" s="24"/>
      <c r="Q73" s="24"/>
      <c r="R73" s="24"/>
      <c r="S73" s="24"/>
      <c r="T73" s="25"/>
      <c r="U73" s="26" t="s">
        <v>9</v>
      </c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8"/>
      <c r="AJ73" s="29" t="s">
        <v>10</v>
      </c>
      <c r="AK73" s="29" t="s">
        <v>11</v>
      </c>
      <c r="AL73" s="30" t="s">
        <v>12</v>
      </c>
      <c r="AM73" s="31"/>
      <c r="AN73" s="31"/>
      <c r="AO73" s="32"/>
      <c r="AP73" s="33" t="s">
        <v>13</v>
      </c>
      <c r="AQ73" s="33" t="s">
        <v>14</v>
      </c>
      <c r="AR73" s="34" t="s">
        <v>15</v>
      </c>
      <c r="AS73" s="34"/>
    </row>
    <row r="74" spans="2:67" s="9" customFormat="1" ht="24" customHeight="1" x14ac:dyDescent="0.2">
      <c r="B74" s="36"/>
      <c r="C74" s="37"/>
      <c r="D74" s="38"/>
      <c r="E74" s="38"/>
      <c r="F74" s="39"/>
      <c r="G74" s="40" t="s">
        <v>16</v>
      </c>
      <c r="H74" s="30" t="s">
        <v>17</v>
      </c>
      <c r="I74" s="31"/>
      <c r="J74" s="32"/>
      <c r="K74" s="22" t="s">
        <v>18</v>
      </c>
      <c r="L74" s="30" t="s">
        <v>19</v>
      </c>
      <c r="M74" s="31"/>
      <c r="N74" s="32"/>
      <c r="O74" s="29" t="s">
        <v>20</v>
      </c>
      <c r="P74" s="29" t="s">
        <v>21</v>
      </c>
      <c r="Q74" s="22" t="s">
        <v>22</v>
      </c>
      <c r="R74" s="29" t="s">
        <v>23</v>
      </c>
      <c r="S74" s="22" t="s">
        <v>18</v>
      </c>
      <c r="T74" s="29" t="s">
        <v>24</v>
      </c>
      <c r="U74" s="29" t="s">
        <v>25</v>
      </c>
      <c r="V74" s="41" t="s">
        <v>26</v>
      </c>
      <c r="W74" s="31"/>
      <c r="X74" s="31"/>
      <c r="Y74" s="31"/>
      <c r="Z74" s="31"/>
      <c r="AA74" s="31"/>
      <c r="AB74" s="31"/>
      <c r="AC74" s="32"/>
      <c r="AD74" s="30" t="s">
        <v>27</v>
      </c>
      <c r="AE74" s="31"/>
      <c r="AF74" s="32"/>
      <c r="AG74" s="42" t="s">
        <v>28</v>
      </c>
      <c r="AH74" s="29" t="s">
        <v>29</v>
      </c>
      <c r="AI74" s="43" t="s">
        <v>30</v>
      </c>
      <c r="AJ74" s="44"/>
      <c r="AK74" s="44"/>
      <c r="AL74" s="45"/>
      <c r="AM74" s="46"/>
      <c r="AN74" s="46"/>
      <c r="AO74" s="47"/>
      <c r="AP74" s="48"/>
      <c r="AQ74" s="48"/>
      <c r="AR74" s="34"/>
      <c r="AS74" s="34"/>
    </row>
    <row r="75" spans="2:67" s="9" customFormat="1" ht="24" customHeight="1" x14ac:dyDescent="0.2">
      <c r="B75" s="36"/>
      <c r="C75" s="37"/>
      <c r="D75" s="38"/>
      <c r="E75" s="38"/>
      <c r="F75" s="39"/>
      <c r="G75" s="49"/>
      <c r="H75" s="50"/>
      <c r="I75" s="51"/>
      <c r="J75" s="52"/>
      <c r="K75" s="39"/>
      <c r="L75" s="50"/>
      <c r="M75" s="51"/>
      <c r="N75" s="52"/>
      <c r="O75" s="44"/>
      <c r="P75" s="44"/>
      <c r="Q75" s="39"/>
      <c r="R75" s="44"/>
      <c r="S75" s="39"/>
      <c r="T75" s="44"/>
      <c r="U75" s="44"/>
      <c r="V75" s="45"/>
      <c r="W75" s="46"/>
      <c r="X75" s="46"/>
      <c r="Y75" s="46"/>
      <c r="Z75" s="46"/>
      <c r="AA75" s="46"/>
      <c r="AB75" s="46"/>
      <c r="AC75" s="47"/>
      <c r="AD75" s="50"/>
      <c r="AE75" s="51"/>
      <c r="AF75" s="52"/>
      <c r="AG75" s="53"/>
      <c r="AH75" s="44"/>
      <c r="AI75" s="44"/>
      <c r="AJ75" s="44"/>
      <c r="AK75" s="44"/>
      <c r="AL75" s="54" t="s">
        <v>31</v>
      </c>
      <c r="AM75" s="54" t="s">
        <v>32</v>
      </c>
      <c r="AN75" s="40" t="s">
        <v>33</v>
      </c>
      <c r="AO75" s="54" t="s">
        <v>34</v>
      </c>
      <c r="AP75" s="48"/>
      <c r="AQ75" s="48"/>
      <c r="AR75" s="55" t="s">
        <v>31</v>
      </c>
      <c r="AS75" s="56" t="s">
        <v>35</v>
      </c>
    </row>
    <row r="76" spans="2:67" s="9" customFormat="1" ht="24" customHeight="1" x14ac:dyDescent="0.2">
      <c r="B76" s="36"/>
      <c r="C76" s="37"/>
      <c r="D76" s="38"/>
      <c r="E76" s="38"/>
      <c r="F76" s="39"/>
      <c r="G76" s="49"/>
      <c r="H76" s="50"/>
      <c r="I76" s="51"/>
      <c r="J76" s="52"/>
      <c r="K76" s="39"/>
      <c r="L76" s="50"/>
      <c r="M76" s="51"/>
      <c r="N76" s="52"/>
      <c r="O76" s="44"/>
      <c r="P76" s="44"/>
      <c r="Q76" s="39"/>
      <c r="R76" s="44"/>
      <c r="S76" s="39"/>
      <c r="T76" s="44"/>
      <c r="U76" s="44"/>
      <c r="V76" s="26" t="s">
        <v>36</v>
      </c>
      <c r="W76" s="27"/>
      <c r="X76" s="27"/>
      <c r="Y76" s="27"/>
      <c r="Z76" s="28"/>
      <c r="AA76" s="41" t="s">
        <v>34</v>
      </c>
      <c r="AB76" s="57"/>
      <c r="AC76" s="58"/>
      <c r="AD76" s="50"/>
      <c r="AE76" s="51"/>
      <c r="AF76" s="52"/>
      <c r="AG76" s="53"/>
      <c r="AH76" s="44"/>
      <c r="AI76" s="44"/>
      <c r="AJ76" s="44"/>
      <c r="AK76" s="44"/>
      <c r="AL76" s="49"/>
      <c r="AM76" s="49"/>
      <c r="AN76" s="49"/>
      <c r="AO76" s="49"/>
      <c r="AP76" s="48"/>
      <c r="AQ76" s="48"/>
      <c r="AR76" s="59"/>
      <c r="AS76" s="60"/>
    </row>
    <row r="77" spans="2:67" s="9" customFormat="1" ht="24" customHeight="1" x14ac:dyDescent="0.2">
      <c r="B77" s="36"/>
      <c r="C77" s="37"/>
      <c r="D77" s="38"/>
      <c r="E77" s="38"/>
      <c r="F77" s="39"/>
      <c r="G77" s="49"/>
      <c r="H77" s="61"/>
      <c r="I77" s="40" t="s">
        <v>37</v>
      </c>
      <c r="J77" s="40" t="s">
        <v>38</v>
      </c>
      <c r="K77" s="39"/>
      <c r="L77" s="61"/>
      <c r="M77" s="40" t="s">
        <v>37</v>
      </c>
      <c r="N77" s="40" t="s">
        <v>38</v>
      </c>
      <c r="O77" s="44"/>
      <c r="P77" s="44"/>
      <c r="Q77" s="39"/>
      <c r="R77" s="44"/>
      <c r="S77" s="39"/>
      <c r="T77" s="44"/>
      <c r="U77" s="44"/>
      <c r="V77" s="40" t="s">
        <v>39</v>
      </c>
      <c r="W77" s="40" t="s">
        <v>40</v>
      </c>
      <c r="X77" s="40" t="s">
        <v>41</v>
      </c>
      <c r="Y77" s="40" t="s">
        <v>42</v>
      </c>
      <c r="Z77" s="40" t="s">
        <v>43</v>
      </c>
      <c r="AA77" s="50"/>
      <c r="AB77" s="40" t="s">
        <v>37</v>
      </c>
      <c r="AC77" s="40" t="s">
        <v>38</v>
      </c>
      <c r="AD77" s="61"/>
      <c r="AE77" s="40" t="s">
        <v>37</v>
      </c>
      <c r="AF77" s="40" t="s">
        <v>38</v>
      </c>
      <c r="AG77" s="53"/>
      <c r="AH77" s="44"/>
      <c r="AI77" s="44"/>
      <c r="AJ77" s="44"/>
      <c r="AK77" s="44"/>
      <c r="AL77" s="49"/>
      <c r="AM77" s="49"/>
      <c r="AN77" s="49"/>
      <c r="AO77" s="49"/>
      <c r="AP77" s="48"/>
      <c r="AQ77" s="48"/>
      <c r="AR77" s="59"/>
      <c r="AS77" s="60"/>
    </row>
    <row r="78" spans="2:67" s="9" customFormat="1" ht="39.950000000000003" customHeight="1" x14ac:dyDescent="0.2">
      <c r="B78" s="62"/>
      <c r="C78" s="63"/>
      <c r="D78" s="64"/>
      <c r="E78" s="64"/>
      <c r="F78" s="65"/>
      <c r="G78" s="66"/>
      <c r="H78" s="67"/>
      <c r="I78" s="66"/>
      <c r="J78" s="66"/>
      <c r="K78" s="65"/>
      <c r="L78" s="67"/>
      <c r="M78" s="66"/>
      <c r="N78" s="66"/>
      <c r="O78" s="68"/>
      <c r="P78" s="68"/>
      <c r="Q78" s="65"/>
      <c r="R78" s="68"/>
      <c r="S78" s="65"/>
      <c r="T78" s="68"/>
      <c r="U78" s="68"/>
      <c r="V78" s="66"/>
      <c r="W78" s="66"/>
      <c r="X78" s="66"/>
      <c r="Y78" s="66"/>
      <c r="Z78" s="66"/>
      <c r="AA78" s="45"/>
      <c r="AB78" s="66"/>
      <c r="AC78" s="66"/>
      <c r="AD78" s="67"/>
      <c r="AE78" s="66"/>
      <c r="AF78" s="66"/>
      <c r="AG78" s="69"/>
      <c r="AH78" s="68"/>
      <c r="AI78" s="68"/>
      <c r="AJ78" s="68"/>
      <c r="AK78" s="68"/>
      <c r="AL78" s="66"/>
      <c r="AM78" s="66"/>
      <c r="AN78" s="66"/>
      <c r="AO78" s="66"/>
      <c r="AP78" s="70"/>
      <c r="AQ78" s="70"/>
      <c r="AR78" s="71"/>
      <c r="AS78" s="72"/>
    </row>
    <row r="79" spans="2:67" ht="11.25" customHeight="1" x14ac:dyDescent="0.15"/>
    <row r="80" spans="2:67" ht="24" customHeight="1" x14ac:dyDescent="0.2">
      <c r="B80" s="75" t="s">
        <v>44</v>
      </c>
      <c r="C80" s="76" t="s">
        <v>45</v>
      </c>
      <c r="D80" s="79"/>
      <c r="E80" s="80">
        <v>13</v>
      </c>
      <c r="F80" s="79"/>
      <c r="G80" s="80">
        <v>13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1</v>
      </c>
      <c r="P80" s="80">
        <v>0</v>
      </c>
      <c r="Q80" s="144"/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  <c r="Z80" s="80">
        <v>0</v>
      </c>
      <c r="AA80" s="80">
        <v>0</v>
      </c>
      <c r="AB80" s="80">
        <v>0</v>
      </c>
      <c r="AC80" s="80">
        <v>0</v>
      </c>
      <c r="AD80" s="80">
        <v>0</v>
      </c>
      <c r="AE80" s="80">
        <v>0</v>
      </c>
      <c r="AF80" s="80">
        <v>0</v>
      </c>
      <c r="AG80" s="80">
        <v>0</v>
      </c>
      <c r="AH80" s="80">
        <v>0</v>
      </c>
      <c r="AI80" s="80">
        <v>0</v>
      </c>
      <c r="AJ80" s="80">
        <v>0</v>
      </c>
      <c r="AK80" s="80">
        <v>0</v>
      </c>
      <c r="AL80" s="80">
        <v>0</v>
      </c>
      <c r="AM80" s="80">
        <v>0</v>
      </c>
      <c r="AN80" s="80">
        <v>0</v>
      </c>
      <c r="AO80" s="80">
        <v>0</v>
      </c>
      <c r="AP80" s="81">
        <v>0</v>
      </c>
      <c r="AQ80" s="81">
        <v>0</v>
      </c>
      <c r="AR80" s="81">
        <v>0</v>
      </c>
      <c r="AS80" s="81">
        <v>0</v>
      </c>
      <c r="AU80" s="74" t="e">
        <f>#REF!</f>
        <v>#REF!</v>
      </c>
      <c r="AV80" s="82"/>
      <c r="AW80" s="83" t="str">
        <f>IF(E80&gt;=G80+H80,"","×")</f>
        <v/>
      </c>
      <c r="AX80" s="83" t="str">
        <f>IF(H80&gt;=I80+J80,"","×")</f>
        <v/>
      </c>
      <c r="AY80" s="83" t="str">
        <f>IF(H80&gt;=L80,"","×")</f>
        <v/>
      </c>
      <c r="AZ80" s="82"/>
      <c r="BA80" s="83" t="str">
        <f>IF(E80&gt;=P80,"","×")</f>
        <v/>
      </c>
      <c r="BB80" s="82"/>
      <c r="BC80" s="83" t="str">
        <f>IF(P80&gt;=R80,"","×")</f>
        <v/>
      </c>
      <c r="BD80" s="83" t="str">
        <f>IF(R80&gt;=T80,"","×")</f>
        <v/>
      </c>
      <c r="BE80" s="83" t="str">
        <f>IF(AA80=SUM(V80:Z80),"","×")</f>
        <v/>
      </c>
      <c r="BF80" s="83" t="str">
        <f>IF(AA80&gt;=AB80+AC80,"","×")</f>
        <v/>
      </c>
      <c r="BG80" s="83" t="str">
        <f t="shared" ref="BG80:BH82" si="41">IF(I80&gt;=AB80,"","×")</f>
        <v/>
      </c>
      <c r="BH80" s="83" t="str">
        <f t="shared" si="41"/>
        <v/>
      </c>
      <c r="BI80" s="83" t="str">
        <f>IF(AD80&gt;=AE80+AF80,"","×")</f>
        <v/>
      </c>
      <c r="BJ80" s="83" t="str">
        <f t="shared" ref="BJ80:BK82" si="42">IF(I80&gt;=AE80,"","×")</f>
        <v/>
      </c>
      <c r="BK80" s="83" t="str">
        <f t="shared" si="42"/>
        <v/>
      </c>
      <c r="BL80" s="83" t="str">
        <f>IF(SUM(AL80:AN80)=AO80,"","×")</f>
        <v/>
      </c>
      <c r="BM80" s="83" t="str">
        <f>IF(AA80=AO80,"","×")</f>
        <v/>
      </c>
      <c r="BN80" s="83" t="str">
        <f>IF(U80+AA80+AD80+SUM(AG80:AI80)+AK80&gt;=L80,"","×")</f>
        <v/>
      </c>
      <c r="BO80" s="83" t="str">
        <f>IF(U80+AA80+AD80+SUM(AG80:AI80)+AK80&gt;=T80,"","×")</f>
        <v/>
      </c>
    </row>
    <row r="81" spans="2:67" ht="24" customHeight="1" thickBot="1" x14ac:dyDescent="0.25">
      <c r="B81" s="130" t="s">
        <v>46</v>
      </c>
      <c r="C81" s="131" t="s">
        <v>45</v>
      </c>
      <c r="D81" s="134"/>
      <c r="E81" s="135">
        <v>24</v>
      </c>
      <c r="F81" s="134"/>
      <c r="G81" s="135">
        <v>24</v>
      </c>
      <c r="H81" s="135">
        <v>0</v>
      </c>
      <c r="I81" s="135">
        <v>0</v>
      </c>
      <c r="J81" s="135">
        <v>0</v>
      </c>
      <c r="K81" s="135">
        <v>0</v>
      </c>
      <c r="L81" s="135">
        <v>0</v>
      </c>
      <c r="M81" s="135">
        <v>0</v>
      </c>
      <c r="N81" s="135">
        <v>0</v>
      </c>
      <c r="O81" s="135">
        <v>0</v>
      </c>
      <c r="P81" s="135">
        <v>0</v>
      </c>
      <c r="Q81" s="145"/>
      <c r="R81" s="135">
        <v>0</v>
      </c>
      <c r="S81" s="135">
        <v>0</v>
      </c>
      <c r="T81" s="135">
        <v>0</v>
      </c>
      <c r="U81" s="135">
        <v>0</v>
      </c>
      <c r="V81" s="135">
        <v>0</v>
      </c>
      <c r="W81" s="135">
        <v>0</v>
      </c>
      <c r="X81" s="135">
        <v>0</v>
      </c>
      <c r="Y81" s="135">
        <v>0</v>
      </c>
      <c r="Z81" s="135">
        <v>0</v>
      </c>
      <c r="AA81" s="135">
        <v>0</v>
      </c>
      <c r="AB81" s="135">
        <v>0</v>
      </c>
      <c r="AC81" s="135">
        <v>0</v>
      </c>
      <c r="AD81" s="135">
        <v>0</v>
      </c>
      <c r="AE81" s="135">
        <v>0</v>
      </c>
      <c r="AF81" s="135">
        <v>0</v>
      </c>
      <c r="AG81" s="135">
        <v>0</v>
      </c>
      <c r="AH81" s="135">
        <v>0</v>
      </c>
      <c r="AI81" s="135">
        <v>0</v>
      </c>
      <c r="AJ81" s="135">
        <v>0</v>
      </c>
      <c r="AK81" s="135">
        <v>0</v>
      </c>
      <c r="AL81" s="135">
        <v>0</v>
      </c>
      <c r="AM81" s="135">
        <v>0</v>
      </c>
      <c r="AN81" s="135">
        <v>0</v>
      </c>
      <c r="AO81" s="135">
        <v>0</v>
      </c>
      <c r="AP81" s="136">
        <v>0</v>
      </c>
      <c r="AQ81" s="136">
        <v>0</v>
      </c>
      <c r="AR81" s="136">
        <v>0</v>
      </c>
      <c r="AS81" s="136">
        <v>0</v>
      </c>
      <c r="AU81" s="74" t="e">
        <f>#REF!</f>
        <v>#REF!</v>
      </c>
      <c r="AV81" s="82"/>
      <c r="AW81" s="83" t="str">
        <f>IF(E81&gt;=G81+H81,"","×")</f>
        <v/>
      </c>
      <c r="AX81" s="83" t="str">
        <f>IF(H81&gt;=I81+J81,"","×")</f>
        <v/>
      </c>
      <c r="AY81" s="83" t="str">
        <f>IF(H81&gt;=L81,"","×")</f>
        <v/>
      </c>
      <c r="AZ81" s="82"/>
      <c r="BA81" s="83" t="str">
        <f>IF(E81&gt;=P81,"","×")</f>
        <v/>
      </c>
      <c r="BB81" s="82"/>
      <c r="BC81" s="83" t="str">
        <f>IF(P81&gt;=R81,"","×")</f>
        <v/>
      </c>
      <c r="BD81" s="83" t="str">
        <f>IF(R81&gt;=T81,"","×")</f>
        <v/>
      </c>
      <c r="BE81" s="83" t="str">
        <f>IF(AA81=SUM(V81:Z81),"","×")</f>
        <v/>
      </c>
      <c r="BF81" s="83" t="str">
        <f>IF(AA81&gt;=AB81+AC81,"","×")</f>
        <v/>
      </c>
      <c r="BG81" s="83" t="str">
        <f t="shared" si="41"/>
        <v/>
      </c>
      <c r="BH81" s="83" t="str">
        <f t="shared" si="41"/>
        <v/>
      </c>
      <c r="BI81" s="83" t="str">
        <f>IF(AD81&gt;=AE81+AF81,"","×")</f>
        <v/>
      </c>
      <c r="BJ81" s="83" t="str">
        <f t="shared" si="42"/>
        <v/>
      </c>
      <c r="BK81" s="83" t="str">
        <f t="shared" si="42"/>
        <v/>
      </c>
      <c r="BL81" s="83" t="str">
        <f>IF(SUM(AL81:AN81)=AO81,"","×")</f>
        <v/>
      </c>
      <c r="BM81" s="83" t="str">
        <f>IF(AA81=AO81,"","×")</f>
        <v/>
      </c>
      <c r="BN81" s="83" t="str">
        <f>IF(U81+AA81+AD81+SUM(AG81:AI81)+AK81&gt;=L81,"","×")</f>
        <v/>
      </c>
      <c r="BO81" s="83" t="str">
        <f>IF(U81+AA81+AD81+SUM(AG81:AI81)+AK81&gt;=T81,"","×")</f>
        <v/>
      </c>
    </row>
    <row r="82" spans="2:67" ht="24" customHeight="1" thickTop="1" x14ac:dyDescent="0.2">
      <c r="B82" s="137"/>
      <c r="C82" s="125" t="s">
        <v>47</v>
      </c>
      <c r="D82" s="121"/>
      <c r="E82" s="123">
        <v>37</v>
      </c>
      <c r="F82" s="121"/>
      <c r="G82" s="123">
        <v>37</v>
      </c>
      <c r="H82" s="123">
        <v>0</v>
      </c>
      <c r="I82" s="123">
        <v>0</v>
      </c>
      <c r="J82" s="123">
        <v>0</v>
      </c>
      <c r="K82" s="123">
        <v>0</v>
      </c>
      <c r="L82" s="123">
        <v>0</v>
      </c>
      <c r="M82" s="123">
        <v>0</v>
      </c>
      <c r="N82" s="123">
        <v>0</v>
      </c>
      <c r="O82" s="123">
        <v>1</v>
      </c>
      <c r="P82" s="123">
        <v>0</v>
      </c>
      <c r="Q82" s="146"/>
      <c r="R82" s="123">
        <v>0</v>
      </c>
      <c r="S82" s="123">
        <v>0</v>
      </c>
      <c r="T82" s="123">
        <v>0</v>
      </c>
      <c r="U82" s="123">
        <v>0</v>
      </c>
      <c r="V82" s="123">
        <v>0</v>
      </c>
      <c r="W82" s="123">
        <v>0</v>
      </c>
      <c r="X82" s="123">
        <v>0</v>
      </c>
      <c r="Y82" s="123">
        <v>0</v>
      </c>
      <c r="Z82" s="123">
        <v>0</v>
      </c>
      <c r="AA82" s="123">
        <v>0</v>
      </c>
      <c r="AB82" s="123">
        <v>0</v>
      </c>
      <c r="AC82" s="123">
        <v>0</v>
      </c>
      <c r="AD82" s="123">
        <v>0</v>
      </c>
      <c r="AE82" s="123">
        <v>0</v>
      </c>
      <c r="AF82" s="123">
        <v>0</v>
      </c>
      <c r="AG82" s="123">
        <v>0</v>
      </c>
      <c r="AH82" s="123">
        <v>0</v>
      </c>
      <c r="AI82" s="123">
        <v>0</v>
      </c>
      <c r="AJ82" s="123">
        <v>0</v>
      </c>
      <c r="AK82" s="123">
        <v>0</v>
      </c>
      <c r="AL82" s="123">
        <v>0</v>
      </c>
      <c r="AM82" s="123">
        <v>0</v>
      </c>
      <c r="AN82" s="123">
        <v>0</v>
      </c>
      <c r="AO82" s="123">
        <v>0</v>
      </c>
      <c r="AP82" s="122">
        <v>0</v>
      </c>
      <c r="AQ82" s="122">
        <v>0</v>
      </c>
      <c r="AR82" s="122">
        <v>0</v>
      </c>
      <c r="AS82" s="122">
        <v>0</v>
      </c>
      <c r="AU82" s="74" t="e">
        <f>#REF!</f>
        <v>#REF!</v>
      </c>
      <c r="AV82" s="82"/>
      <c r="AW82" s="83" t="str">
        <f>IF(E82&gt;=G82+H82,"","×")</f>
        <v/>
      </c>
      <c r="AX82" s="83" t="str">
        <f>IF(H82&gt;=I82+J82,"","×")</f>
        <v/>
      </c>
      <c r="AY82" s="83" t="str">
        <f>IF(H82&gt;=L82,"","×")</f>
        <v/>
      </c>
      <c r="AZ82" s="82"/>
      <c r="BA82" s="83" t="str">
        <f>IF(E82&gt;=P82,"","×")</f>
        <v/>
      </c>
      <c r="BB82" s="82"/>
      <c r="BC82" s="83" t="str">
        <f>IF(P82&gt;=R82,"","×")</f>
        <v/>
      </c>
      <c r="BD82" s="83" t="str">
        <f>IF(R82&gt;=T82,"","×")</f>
        <v/>
      </c>
      <c r="BE82" s="83" t="str">
        <f>IF(AA82=SUM(V82:Z82),"","×")</f>
        <v/>
      </c>
      <c r="BF82" s="83" t="str">
        <f>IF(AA82&gt;=AB82+AC82,"","×")</f>
        <v/>
      </c>
      <c r="BG82" s="83" t="str">
        <f t="shared" si="41"/>
        <v/>
      </c>
      <c r="BH82" s="83" t="str">
        <f t="shared" si="41"/>
        <v/>
      </c>
      <c r="BI82" s="83" t="str">
        <f>IF(AD82&gt;=AE82+AF82,"","×")</f>
        <v/>
      </c>
      <c r="BJ82" s="83" t="str">
        <f t="shared" si="42"/>
        <v/>
      </c>
      <c r="BK82" s="83" t="str">
        <f t="shared" si="42"/>
        <v/>
      </c>
      <c r="BL82" s="83" t="str">
        <f>IF(SUM(AL82:AN82)=AO82,"","×")</f>
        <v/>
      </c>
      <c r="BM82" s="83" t="str">
        <f>IF(AA82=AO82,"","×")</f>
        <v/>
      </c>
      <c r="BN82" s="83" t="str">
        <f>IF(U82+AA82+AD82+SUM(AG82:AI82)+AK82&gt;=L82,"","×")</f>
        <v/>
      </c>
      <c r="BO82" s="83" t="str">
        <f>IF(U82+AA82+AD82+SUM(AG82:AI82)+AK82&gt;=T82,"","×")</f>
        <v/>
      </c>
    </row>
    <row r="83" spans="2:67" ht="17.25" customHeight="1" x14ac:dyDescent="0.2">
      <c r="B83" s="99"/>
      <c r="C83" s="9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5"/>
      <c r="AQ83" s="105"/>
      <c r="AR83" s="105"/>
      <c r="AS83" s="105"/>
    </row>
    <row r="84" spans="2:67" ht="24" customHeight="1" x14ac:dyDescent="0.2">
      <c r="B84" s="107"/>
      <c r="C84" s="108" t="s">
        <v>48</v>
      </c>
      <c r="D84" s="80">
        <v>73950</v>
      </c>
      <c r="E84" s="80">
        <v>1212</v>
      </c>
      <c r="F84" s="81">
        <v>1.6389452332657199</v>
      </c>
      <c r="G84" s="80">
        <v>1204</v>
      </c>
      <c r="H84" s="80">
        <v>8</v>
      </c>
      <c r="I84" s="80">
        <v>5</v>
      </c>
      <c r="J84" s="80">
        <v>0</v>
      </c>
      <c r="K84" s="81">
        <v>0.66006600660066006</v>
      </c>
      <c r="L84" s="80">
        <v>7</v>
      </c>
      <c r="M84" s="80">
        <v>4</v>
      </c>
      <c r="N84" s="80">
        <v>0</v>
      </c>
      <c r="O84" s="80">
        <v>63</v>
      </c>
      <c r="P84" s="80">
        <v>3</v>
      </c>
      <c r="Q84" s="144"/>
      <c r="R84" s="80">
        <v>0</v>
      </c>
      <c r="S84" s="81">
        <v>0</v>
      </c>
      <c r="T84" s="80">
        <v>0</v>
      </c>
      <c r="U84" s="80">
        <v>2</v>
      </c>
      <c r="V84" s="80">
        <v>0</v>
      </c>
      <c r="W84" s="80">
        <v>0</v>
      </c>
      <c r="X84" s="80">
        <v>0</v>
      </c>
      <c r="Y84" s="80">
        <v>0</v>
      </c>
      <c r="Z84" s="80">
        <v>0</v>
      </c>
      <c r="AA84" s="80">
        <v>0</v>
      </c>
      <c r="AB84" s="80">
        <v>0</v>
      </c>
      <c r="AC84" s="80">
        <v>0</v>
      </c>
      <c r="AD84" s="80">
        <v>1</v>
      </c>
      <c r="AE84" s="80">
        <v>0</v>
      </c>
      <c r="AF84" s="80">
        <v>0</v>
      </c>
      <c r="AG84" s="80">
        <v>0</v>
      </c>
      <c r="AH84" s="80">
        <v>0</v>
      </c>
      <c r="AI84" s="80">
        <v>4</v>
      </c>
      <c r="AJ84" s="80">
        <v>1</v>
      </c>
      <c r="AK84" s="80">
        <v>0</v>
      </c>
      <c r="AL84" s="80">
        <v>0</v>
      </c>
      <c r="AM84" s="80">
        <v>0</v>
      </c>
      <c r="AN84" s="80">
        <v>0</v>
      </c>
      <c r="AO84" s="80">
        <v>0</v>
      </c>
      <c r="AP84" s="81">
        <v>0</v>
      </c>
      <c r="AQ84" s="81">
        <v>0</v>
      </c>
      <c r="AR84" s="81">
        <f t="shared" ref="AR84:AR104" si="43">L84/H84%</f>
        <v>87.5</v>
      </c>
      <c r="AS84" s="81">
        <v>0</v>
      </c>
      <c r="AU84" s="74" t="e">
        <f>#REF!</f>
        <v>#REF!</v>
      </c>
      <c r="AV84" s="83" t="str">
        <f>IF(D84&gt;=E84,"","×")</f>
        <v/>
      </c>
      <c r="AW84" s="83" t="str">
        <f t="shared" ref="AW84:AW104" si="44">IF(E84&gt;=G84+H84,"","×")</f>
        <v/>
      </c>
      <c r="AX84" s="83" t="str">
        <f>IF(H84&gt;=I84+J84,"","×")</f>
        <v/>
      </c>
      <c r="AY84" s="83" t="str">
        <f t="shared" ref="AY84:AY104" si="45">IF(H84&gt;=L84,"","×")</f>
        <v/>
      </c>
      <c r="AZ84" s="82"/>
      <c r="BA84" s="83" t="str">
        <f t="shared" ref="BA84:BA104" si="46">IF(E84&gt;=P84,"","×")</f>
        <v/>
      </c>
      <c r="BB84" s="82"/>
      <c r="BC84" s="83" t="str">
        <f>IF(P84&gt;=R84,"","×")</f>
        <v/>
      </c>
      <c r="BD84" s="83" t="str">
        <f>IF(R84&gt;=T84,"","×")</f>
        <v/>
      </c>
      <c r="BE84" s="83" t="str">
        <f>IF(AA84=SUM(V84:Z84),"","×")</f>
        <v/>
      </c>
      <c r="BF84" s="83" t="str">
        <f>IF(AA84&gt;=AB84+AC84,"","×")</f>
        <v/>
      </c>
      <c r="BG84" s="83" t="str">
        <f t="shared" ref="BG84:BH104" si="47">IF(I84&gt;=AB84,"","×")</f>
        <v/>
      </c>
      <c r="BH84" s="83" t="str">
        <f t="shared" si="47"/>
        <v/>
      </c>
      <c r="BI84" s="83" t="str">
        <f>IF(AD84&gt;=AE84+AF84,"","×")</f>
        <v/>
      </c>
      <c r="BJ84" s="83" t="str">
        <f t="shared" ref="BJ84:BK104" si="48">IF(I84&gt;=AE84,"","×")</f>
        <v/>
      </c>
      <c r="BK84" s="83" t="str">
        <f t="shared" si="48"/>
        <v/>
      </c>
      <c r="BL84" s="83" t="str">
        <f>IF(SUM(AL84:AN84)=AO84,"","×")</f>
        <v/>
      </c>
      <c r="BM84" s="83" t="str">
        <f t="shared" ref="BM84:BM104" si="49">IF(AA84=AO84,"","×")</f>
        <v/>
      </c>
      <c r="BN84" s="83" t="str">
        <f t="shared" ref="BN84:BN104" si="50">IF(U84+AA84+AD84+SUM(AG84:AI84)+AK84&gt;=L84,"","×")</f>
        <v/>
      </c>
      <c r="BO84" s="83" t="str">
        <f t="shared" ref="BO84:BO104" si="51">IF(U84+AA84+AD84+SUM(AG84:AI84)+AK84&gt;=T84,"","×")</f>
        <v/>
      </c>
    </row>
    <row r="85" spans="2:67" ht="24" customHeight="1" x14ac:dyDescent="0.2">
      <c r="B85" s="109"/>
      <c r="C85" s="108" t="s">
        <v>49</v>
      </c>
      <c r="D85" s="80">
        <v>80059</v>
      </c>
      <c r="E85" s="80">
        <v>1388</v>
      </c>
      <c r="F85" s="81">
        <v>1.7337213804818945</v>
      </c>
      <c r="G85" s="80">
        <v>1376</v>
      </c>
      <c r="H85" s="80">
        <v>12</v>
      </c>
      <c r="I85" s="80">
        <v>8</v>
      </c>
      <c r="J85" s="80">
        <v>0</v>
      </c>
      <c r="K85" s="81">
        <v>0.86455331412103753</v>
      </c>
      <c r="L85" s="80">
        <v>10</v>
      </c>
      <c r="M85" s="80">
        <v>7</v>
      </c>
      <c r="N85" s="80">
        <v>0</v>
      </c>
      <c r="O85" s="80">
        <v>87</v>
      </c>
      <c r="P85" s="80">
        <v>6</v>
      </c>
      <c r="Q85" s="144"/>
      <c r="R85" s="80">
        <v>0</v>
      </c>
      <c r="S85" s="81">
        <v>0</v>
      </c>
      <c r="T85" s="80">
        <v>0</v>
      </c>
      <c r="U85" s="80">
        <v>6</v>
      </c>
      <c r="V85" s="80">
        <v>0</v>
      </c>
      <c r="W85" s="80">
        <v>0</v>
      </c>
      <c r="X85" s="80">
        <v>0</v>
      </c>
      <c r="Y85" s="80">
        <v>0</v>
      </c>
      <c r="Z85" s="80">
        <v>0</v>
      </c>
      <c r="AA85" s="80">
        <v>0</v>
      </c>
      <c r="AB85" s="80">
        <v>0</v>
      </c>
      <c r="AC85" s="80">
        <v>0</v>
      </c>
      <c r="AD85" s="80">
        <v>1</v>
      </c>
      <c r="AE85" s="80">
        <v>1</v>
      </c>
      <c r="AF85" s="80">
        <v>0</v>
      </c>
      <c r="AG85" s="80">
        <v>0</v>
      </c>
      <c r="AH85" s="80">
        <v>0</v>
      </c>
      <c r="AI85" s="80">
        <v>3</v>
      </c>
      <c r="AJ85" s="80">
        <v>2</v>
      </c>
      <c r="AK85" s="80">
        <v>0</v>
      </c>
      <c r="AL85" s="80">
        <v>0</v>
      </c>
      <c r="AM85" s="80">
        <v>0</v>
      </c>
      <c r="AN85" s="80">
        <v>0</v>
      </c>
      <c r="AO85" s="80">
        <v>0</v>
      </c>
      <c r="AP85" s="81">
        <v>0</v>
      </c>
      <c r="AQ85" s="81">
        <v>0</v>
      </c>
      <c r="AR85" s="81">
        <f t="shared" si="43"/>
        <v>83.333333333333343</v>
      </c>
      <c r="AS85" s="81">
        <v>0</v>
      </c>
      <c r="AU85" s="74" t="e">
        <f>#REF!</f>
        <v>#REF!</v>
      </c>
      <c r="AV85" s="83" t="str">
        <f t="shared" ref="AV85:AV104" si="52">IF(D85&gt;=E85,"","×")</f>
        <v/>
      </c>
      <c r="AW85" s="83" t="str">
        <f t="shared" si="44"/>
        <v/>
      </c>
      <c r="AX85" s="83" t="str">
        <f t="shared" ref="AX85:AX104" si="53">IF(H85&gt;=I85+J85,"","×")</f>
        <v/>
      </c>
      <c r="AY85" s="83" t="str">
        <f t="shared" si="45"/>
        <v/>
      </c>
      <c r="AZ85" s="82"/>
      <c r="BA85" s="83" t="str">
        <f t="shared" si="46"/>
        <v/>
      </c>
      <c r="BB85" s="82"/>
      <c r="BC85" s="83" t="str">
        <f t="shared" ref="BC85:BC104" si="54">IF(P85&gt;=R85,"","×")</f>
        <v/>
      </c>
      <c r="BD85" s="83" t="str">
        <f t="shared" ref="BD85:BD104" si="55">IF(R85&gt;=T85,"","×")</f>
        <v/>
      </c>
      <c r="BE85" s="83" t="str">
        <f t="shared" ref="BE85:BE104" si="56">IF(AA85=SUM(V85:Z85),"","×")</f>
        <v/>
      </c>
      <c r="BF85" s="83" t="str">
        <f t="shared" ref="BF85:BF104" si="57">IF(AA85&gt;=AB85+AC85,"","×")</f>
        <v/>
      </c>
      <c r="BG85" s="83" t="str">
        <f t="shared" si="47"/>
        <v/>
      </c>
      <c r="BH85" s="83" t="str">
        <f t="shared" si="47"/>
        <v/>
      </c>
      <c r="BI85" s="83" t="str">
        <f t="shared" ref="BI85:BI104" si="58">IF(AD85&gt;=AE85+AF85,"","×")</f>
        <v/>
      </c>
      <c r="BJ85" s="83" t="str">
        <f t="shared" si="48"/>
        <v/>
      </c>
      <c r="BK85" s="83" t="str">
        <f t="shared" si="48"/>
        <v/>
      </c>
      <c r="BL85" s="83" t="str">
        <f t="shared" ref="BL85:BL104" si="59">IF(SUM(AL85:AN85)=AO85,"","×")</f>
        <v/>
      </c>
      <c r="BM85" s="83" t="str">
        <f t="shared" si="49"/>
        <v/>
      </c>
      <c r="BN85" s="83" t="str">
        <f t="shared" si="50"/>
        <v/>
      </c>
      <c r="BO85" s="83" t="str">
        <f t="shared" si="51"/>
        <v/>
      </c>
    </row>
    <row r="86" spans="2:67" ht="24" customHeight="1" x14ac:dyDescent="0.2">
      <c r="B86" s="109"/>
      <c r="C86" s="108" t="s">
        <v>50</v>
      </c>
      <c r="D86" s="80">
        <v>72246</v>
      </c>
      <c r="E86" s="80">
        <v>1570</v>
      </c>
      <c r="F86" s="81">
        <v>2.1731306923566702</v>
      </c>
      <c r="G86" s="80">
        <v>1553</v>
      </c>
      <c r="H86" s="80">
        <v>17</v>
      </c>
      <c r="I86" s="80">
        <v>13</v>
      </c>
      <c r="J86" s="80">
        <v>0</v>
      </c>
      <c r="K86" s="81">
        <v>1.0828025477707006</v>
      </c>
      <c r="L86" s="80">
        <v>14</v>
      </c>
      <c r="M86" s="80">
        <v>10</v>
      </c>
      <c r="N86" s="80">
        <v>0</v>
      </c>
      <c r="O86" s="80">
        <v>358</v>
      </c>
      <c r="P86" s="80">
        <v>32</v>
      </c>
      <c r="Q86" s="144"/>
      <c r="R86" s="80">
        <v>0</v>
      </c>
      <c r="S86" s="81">
        <v>0</v>
      </c>
      <c r="T86" s="80">
        <v>0</v>
      </c>
      <c r="U86" s="80">
        <v>9</v>
      </c>
      <c r="V86" s="80">
        <v>0</v>
      </c>
      <c r="W86" s="80">
        <v>0</v>
      </c>
      <c r="X86" s="80">
        <v>0</v>
      </c>
      <c r="Y86" s="80">
        <v>0</v>
      </c>
      <c r="Z86" s="80">
        <v>0</v>
      </c>
      <c r="AA86" s="80">
        <v>0</v>
      </c>
      <c r="AB86" s="80">
        <v>0</v>
      </c>
      <c r="AC86" s="80">
        <v>0</v>
      </c>
      <c r="AD86" s="80">
        <v>0</v>
      </c>
      <c r="AE86" s="80">
        <v>0</v>
      </c>
      <c r="AF86" s="80">
        <v>0</v>
      </c>
      <c r="AG86" s="80">
        <v>0</v>
      </c>
      <c r="AH86" s="80">
        <v>0</v>
      </c>
      <c r="AI86" s="80">
        <v>5</v>
      </c>
      <c r="AJ86" s="80">
        <v>3</v>
      </c>
      <c r="AK86" s="80">
        <v>0</v>
      </c>
      <c r="AL86" s="80">
        <v>0</v>
      </c>
      <c r="AM86" s="80">
        <v>0</v>
      </c>
      <c r="AN86" s="80">
        <v>0</v>
      </c>
      <c r="AO86" s="80">
        <v>0</v>
      </c>
      <c r="AP86" s="81">
        <v>0</v>
      </c>
      <c r="AQ86" s="81">
        <v>0</v>
      </c>
      <c r="AR86" s="81">
        <f t="shared" si="43"/>
        <v>82.35294117647058</v>
      </c>
      <c r="AS86" s="81">
        <v>0</v>
      </c>
      <c r="AU86" s="74" t="e">
        <f>#REF!</f>
        <v>#REF!</v>
      </c>
      <c r="AV86" s="83" t="str">
        <f t="shared" si="52"/>
        <v/>
      </c>
      <c r="AW86" s="83" t="str">
        <f t="shared" si="44"/>
        <v/>
      </c>
      <c r="AX86" s="83" t="str">
        <f t="shared" si="53"/>
        <v/>
      </c>
      <c r="AY86" s="83" t="str">
        <f t="shared" si="45"/>
        <v/>
      </c>
      <c r="AZ86" s="82"/>
      <c r="BA86" s="83" t="str">
        <f t="shared" si="46"/>
        <v/>
      </c>
      <c r="BB86" s="82"/>
      <c r="BC86" s="83" t="str">
        <f t="shared" si="54"/>
        <v/>
      </c>
      <c r="BD86" s="83" t="str">
        <f t="shared" si="55"/>
        <v/>
      </c>
      <c r="BE86" s="83" t="str">
        <f t="shared" si="56"/>
        <v/>
      </c>
      <c r="BF86" s="83" t="str">
        <f t="shared" si="57"/>
        <v/>
      </c>
      <c r="BG86" s="83" t="str">
        <f t="shared" si="47"/>
        <v/>
      </c>
      <c r="BH86" s="83" t="str">
        <f t="shared" si="47"/>
        <v/>
      </c>
      <c r="BI86" s="83" t="str">
        <f t="shared" si="58"/>
        <v/>
      </c>
      <c r="BJ86" s="83" t="str">
        <f t="shared" si="48"/>
        <v/>
      </c>
      <c r="BK86" s="83" t="str">
        <f t="shared" si="48"/>
        <v/>
      </c>
      <c r="BL86" s="83" t="str">
        <f t="shared" si="59"/>
        <v/>
      </c>
      <c r="BM86" s="83" t="str">
        <f t="shared" si="49"/>
        <v/>
      </c>
      <c r="BN86" s="83" t="str">
        <f t="shared" si="50"/>
        <v/>
      </c>
      <c r="BO86" s="83" t="str">
        <f t="shared" si="51"/>
        <v/>
      </c>
    </row>
    <row r="87" spans="2:67" ht="24" customHeight="1" x14ac:dyDescent="0.2">
      <c r="B87" s="109"/>
      <c r="C87" s="108" t="s">
        <v>51</v>
      </c>
      <c r="D87" s="80">
        <v>69260</v>
      </c>
      <c r="E87" s="80">
        <v>1702</v>
      </c>
      <c r="F87" s="81">
        <v>2.4574068726537686</v>
      </c>
      <c r="G87" s="80">
        <v>1677</v>
      </c>
      <c r="H87" s="80">
        <v>25</v>
      </c>
      <c r="I87" s="80">
        <v>17</v>
      </c>
      <c r="J87" s="80">
        <v>0</v>
      </c>
      <c r="K87" s="81">
        <v>1.4688601645123385</v>
      </c>
      <c r="L87" s="80">
        <v>18</v>
      </c>
      <c r="M87" s="80">
        <v>11</v>
      </c>
      <c r="N87" s="80">
        <v>0</v>
      </c>
      <c r="O87" s="80">
        <v>485</v>
      </c>
      <c r="P87" s="80">
        <v>48</v>
      </c>
      <c r="Q87" s="144"/>
      <c r="R87" s="80">
        <v>1</v>
      </c>
      <c r="S87" s="81">
        <v>2.083333333333333</v>
      </c>
      <c r="T87" s="80">
        <v>1</v>
      </c>
      <c r="U87" s="80">
        <v>6</v>
      </c>
      <c r="V87" s="80">
        <v>0</v>
      </c>
      <c r="W87" s="80">
        <v>0</v>
      </c>
      <c r="X87" s="80">
        <v>0</v>
      </c>
      <c r="Y87" s="80">
        <v>0</v>
      </c>
      <c r="Z87" s="80">
        <v>1</v>
      </c>
      <c r="AA87" s="80">
        <v>1</v>
      </c>
      <c r="AB87" s="80">
        <v>1</v>
      </c>
      <c r="AC87" s="80">
        <v>0</v>
      </c>
      <c r="AD87" s="80">
        <v>0</v>
      </c>
      <c r="AE87" s="80">
        <v>0</v>
      </c>
      <c r="AF87" s="80">
        <v>0</v>
      </c>
      <c r="AG87" s="80">
        <v>0</v>
      </c>
      <c r="AH87" s="80">
        <v>0</v>
      </c>
      <c r="AI87" s="80">
        <v>10</v>
      </c>
      <c r="AJ87" s="80">
        <v>6</v>
      </c>
      <c r="AK87" s="80">
        <v>2</v>
      </c>
      <c r="AL87" s="80">
        <v>1</v>
      </c>
      <c r="AM87" s="80">
        <v>0</v>
      </c>
      <c r="AN87" s="80">
        <v>0</v>
      </c>
      <c r="AO87" s="80">
        <v>1</v>
      </c>
      <c r="AP87" s="81">
        <v>58.754406580493537</v>
      </c>
      <c r="AQ87" s="81">
        <v>0</v>
      </c>
      <c r="AR87" s="81">
        <f t="shared" si="43"/>
        <v>72</v>
      </c>
      <c r="AS87" s="81">
        <f t="shared" ref="AS87:AS104" si="60">T87/R87%</f>
        <v>100</v>
      </c>
      <c r="AU87" s="74" t="e">
        <f>#REF!</f>
        <v>#REF!</v>
      </c>
      <c r="AV87" s="83" t="str">
        <f t="shared" si="52"/>
        <v/>
      </c>
      <c r="AW87" s="83" t="str">
        <f t="shared" si="44"/>
        <v/>
      </c>
      <c r="AX87" s="83" t="str">
        <f t="shared" si="53"/>
        <v/>
      </c>
      <c r="AY87" s="83" t="str">
        <f t="shared" si="45"/>
        <v/>
      </c>
      <c r="AZ87" s="82"/>
      <c r="BA87" s="83" t="str">
        <f t="shared" si="46"/>
        <v/>
      </c>
      <c r="BB87" s="82"/>
      <c r="BC87" s="83" t="str">
        <f t="shared" si="54"/>
        <v/>
      </c>
      <c r="BD87" s="83" t="str">
        <f t="shared" si="55"/>
        <v/>
      </c>
      <c r="BE87" s="83" t="str">
        <f t="shared" si="56"/>
        <v/>
      </c>
      <c r="BF87" s="83" t="str">
        <f t="shared" si="57"/>
        <v/>
      </c>
      <c r="BG87" s="83" t="str">
        <f t="shared" si="47"/>
        <v/>
      </c>
      <c r="BH87" s="83" t="str">
        <f t="shared" si="47"/>
        <v/>
      </c>
      <c r="BI87" s="83" t="str">
        <f t="shared" si="58"/>
        <v/>
      </c>
      <c r="BJ87" s="83" t="str">
        <f t="shared" si="48"/>
        <v/>
      </c>
      <c r="BK87" s="83" t="str">
        <f t="shared" si="48"/>
        <v/>
      </c>
      <c r="BL87" s="83" t="str">
        <f t="shared" si="59"/>
        <v/>
      </c>
      <c r="BM87" s="83" t="str">
        <f t="shared" si="49"/>
        <v/>
      </c>
      <c r="BN87" s="83" t="str">
        <f t="shared" si="50"/>
        <v/>
      </c>
      <c r="BO87" s="83" t="str">
        <f t="shared" si="51"/>
        <v/>
      </c>
    </row>
    <row r="88" spans="2:67" ht="24" customHeight="1" x14ac:dyDescent="0.2">
      <c r="B88" s="109" t="s">
        <v>44</v>
      </c>
      <c r="C88" s="108" t="s">
        <v>52</v>
      </c>
      <c r="D88" s="80">
        <v>73173</v>
      </c>
      <c r="E88" s="80">
        <v>3495</v>
      </c>
      <c r="F88" s="81">
        <v>4.7763519330900746</v>
      </c>
      <c r="G88" s="80">
        <v>3412</v>
      </c>
      <c r="H88" s="80">
        <v>83</v>
      </c>
      <c r="I88" s="80">
        <v>52</v>
      </c>
      <c r="J88" s="80">
        <v>1</v>
      </c>
      <c r="K88" s="81">
        <v>2.3748211731044346</v>
      </c>
      <c r="L88" s="80">
        <v>61</v>
      </c>
      <c r="M88" s="80">
        <v>42</v>
      </c>
      <c r="N88" s="80">
        <v>0</v>
      </c>
      <c r="O88" s="80">
        <v>1208</v>
      </c>
      <c r="P88" s="80">
        <v>127</v>
      </c>
      <c r="Q88" s="144"/>
      <c r="R88" s="80">
        <v>0</v>
      </c>
      <c r="S88" s="81">
        <v>0</v>
      </c>
      <c r="T88" s="80">
        <v>0</v>
      </c>
      <c r="U88" s="80">
        <v>18</v>
      </c>
      <c r="V88" s="80">
        <v>0</v>
      </c>
      <c r="W88" s="80">
        <v>0</v>
      </c>
      <c r="X88" s="80">
        <v>0</v>
      </c>
      <c r="Y88" s="80">
        <v>0</v>
      </c>
      <c r="Z88" s="80">
        <v>0</v>
      </c>
      <c r="AA88" s="80">
        <v>0</v>
      </c>
      <c r="AB88" s="80">
        <v>0</v>
      </c>
      <c r="AC88" s="80">
        <v>0</v>
      </c>
      <c r="AD88" s="80">
        <v>5</v>
      </c>
      <c r="AE88" s="80">
        <v>4</v>
      </c>
      <c r="AF88" s="80">
        <v>0</v>
      </c>
      <c r="AG88" s="80">
        <v>1</v>
      </c>
      <c r="AH88" s="80">
        <v>0</v>
      </c>
      <c r="AI88" s="80">
        <v>37</v>
      </c>
      <c r="AJ88" s="80">
        <v>22</v>
      </c>
      <c r="AK88" s="80">
        <v>0</v>
      </c>
      <c r="AL88" s="80">
        <v>0</v>
      </c>
      <c r="AM88" s="80">
        <v>0</v>
      </c>
      <c r="AN88" s="80">
        <v>0</v>
      </c>
      <c r="AO88" s="80">
        <v>0</v>
      </c>
      <c r="AP88" s="81">
        <v>0</v>
      </c>
      <c r="AQ88" s="81">
        <v>0</v>
      </c>
      <c r="AR88" s="81">
        <f t="shared" si="43"/>
        <v>73.493975903614455</v>
      </c>
      <c r="AS88" s="81">
        <v>0</v>
      </c>
      <c r="AU88" s="74" t="e">
        <f>#REF!</f>
        <v>#REF!</v>
      </c>
      <c r="AV88" s="83" t="str">
        <f t="shared" si="52"/>
        <v/>
      </c>
      <c r="AW88" s="83" t="str">
        <f t="shared" si="44"/>
        <v/>
      </c>
      <c r="AX88" s="83" t="str">
        <f t="shared" si="53"/>
        <v/>
      </c>
      <c r="AY88" s="83" t="str">
        <f t="shared" si="45"/>
        <v/>
      </c>
      <c r="AZ88" s="82"/>
      <c r="BA88" s="83" t="str">
        <f t="shared" si="46"/>
        <v/>
      </c>
      <c r="BB88" s="82"/>
      <c r="BC88" s="83" t="str">
        <f t="shared" si="54"/>
        <v/>
      </c>
      <c r="BD88" s="83" t="str">
        <f t="shared" si="55"/>
        <v/>
      </c>
      <c r="BE88" s="83" t="str">
        <f t="shared" si="56"/>
        <v/>
      </c>
      <c r="BF88" s="83" t="str">
        <f t="shared" si="57"/>
        <v/>
      </c>
      <c r="BG88" s="83" t="str">
        <f t="shared" si="47"/>
        <v/>
      </c>
      <c r="BH88" s="83" t="str">
        <f t="shared" si="47"/>
        <v/>
      </c>
      <c r="BI88" s="83" t="str">
        <f t="shared" si="58"/>
        <v/>
      </c>
      <c r="BJ88" s="83" t="str">
        <f t="shared" si="48"/>
        <v/>
      </c>
      <c r="BK88" s="83" t="str">
        <f t="shared" si="48"/>
        <v/>
      </c>
      <c r="BL88" s="83" t="str">
        <f t="shared" si="59"/>
        <v/>
      </c>
      <c r="BM88" s="83" t="str">
        <f t="shared" si="49"/>
        <v/>
      </c>
      <c r="BN88" s="83" t="str">
        <f t="shared" si="50"/>
        <v/>
      </c>
      <c r="BO88" s="83" t="str">
        <f t="shared" si="51"/>
        <v/>
      </c>
    </row>
    <row r="89" spans="2:67" ht="24" customHeight="1" x14ac:dyDescent="0.2">
      <c r="B89" s="109"/>
      <c r="C89" s="108" t="s">
        <v>53</v>
      </c>
      <c r="D89" s="80">
        <v>83503</v>
      </c>
      <c r="E89" s="80">
        <v>10766</v>
      </c>
      <c r="F89" s="81">
        <v>12.892949953893872</v>
      </c>
      <c r="G89" s="80">
        <v>10470</v>
      </c>
      <c r="H89" s="80">
        <v>296</v>
      </c>
      <c r="I89" s="80">
        <v>175</v>
      </c>
      <c r="J89" s="80">
        <v>6</v>
      </c>
      <c r="K89" s="81">
        <v>2.7493962474456621</v>
      </c>
      <c r="L89" s="80">
        <v>257</v>
      </c>
      <c r="M89" s="80">
        <v>157</v>
      </c>
      <c r="N89" s="80">
        <v>6</v>
      </c>
      <c r="O89" s="80">
        <v>3966</v>
      </c>
      <c r="P89" s="80">
        <v>508</v>
      </c>
      <c r="Q89" s="144"/>
      <c r="R89" s="80">
        <v>2</v>
      </c>
      <c r="S89" s="81">
        <v>0.39370078740157477</v>
      </c>
      <c r="T89" s="80">
        <v>1</v>
      </c>
      <c r="U89" s="80">
        <v>96</v>
      </c>
      <c r="V89" s="80">
        <v>0</v>
      </c>
      <c r="W89" s="80">
        <v>2</v>
      </c>
      <c r="X89" s="80">
        <v>1</v>
      </c>
      <c r="Y89" s="80">
        <v>1</v>
      </c>
      <c r="Z89" s="80">
        <v>0</v>
      </c>
      <c r="AA89" s="80">
        <v>4</v>
      </c>
      <c r="AB89" s="80">
        <v>1</v>
      </c>
      <c r="AC89" s="80">
        <v>3</v>
      </c>
      <c r="AD89" s="80">
        <v>18</v>
      </c>
      <c r="AE89" s="80">
        <v>16</v>
      </c>
      <c r="AF89" s="80">
        <v>1</v>
      </c>
      <c r="AG89" s="80">
        <v>5</v>
      </c>
      <c r="AH89" s="80">
        <v>0</v>
      </c>
      <c r="AI89" s="80">
        <v>131</v>
      </c>
      <c r="AJ89" s="80">
        <v>39</v>
      </c>
      <c r="AK89" s="80">
        <v>4</v>
      </c>
      <c r="AL89" s="80">
        <v>4</v>
      </c>
      <c r="AM89" s="80">
        <v>0</v>
      </c>
      <c r="AN89" s="80">
        <v>0</v>
      </c>
      <c r="AO89" s="80">
        <v>4</v>
      </c>
      <c r="AP89" s="81">
        <v>37.154003343860303</v>
      </c>
      <c r="AQ89" s="81">
        <v>0</v>
      </c>
      <c r="AR89" s="81">
        <f t="shared" si="43"/>
        <v>86.824324324324323</v>
      </c>
      <c r="AS89" s="81">
        <f t="shared" si="60"/>
        <v>50</v>
      </c>
      <c r="AU89" s="74" t="e">
        <f>#REF!</f>
        <v>#REF!</v>
      </c>
      <c r="AV89" s="83" t="str">
        <f t="shared" si="52"/>
        <v/>
      </c>
      <c r="AW89" s="83" t="str">
        <f t="shared" si="44"/>
        <v/>
      </c>
      <c r="AX89" s="83" t="str">
        <f t="shared" si="53"/>
        <v/>
      </c>
      <c r="AY89" s="83" t="str">
        <f t="shared" si="45"/>
        <v/>
      </c>
      <c r="AZ89" s="82"/>
      <c r="BA89" s="83" t="str">
        <f t="shared" si="46"/>
        <v/>
      </c>
      <c r="BB89" s="82"/>
      <c r="BC89" s="83" t="str">
        <f t="shared" si="54"/>
        <v/>
      </c>
      <c r="BD89" s="83" t="str">
        <f t="shared" si="55"/>
        <v/>
      </c>
      <c r="BE89" s="83" t="str">
        <f t="shared" si="56"/>
        <v/>
      </c>
      <c r="BF89" s="83" t="str">
        <f t="shared" si="57"/>
        <v/>
      </c>
      <c r="BG89" s="83" t="str">
        <f t="shared" si="47"/>
        <v/>
      </c>
      <c r="BH89" s="83" t="str">
        <f t="shared" si="47"/>
        <v/>
      </c>
      <c r="BI89" s="83" t="str">
        <f t="shared" si="58"/>
        <v/>
      </c>
      <c r="BJ89" s="83" t="str">
        <f t="shared" si="48"/>
        <v/>
      </c>
      <c r="BK89" s="83" t="str">
        <f t="shared" si="48"/>
        <v/>
      </c>
      <c r="BL89" s="83" t="str">
        <f t="shared" si="59"/>
        <v/>
      </c>
      <c r="BM89" s="83" t="str">
        <f t="shared" si="49"/>
        <v/>
      </c>
      <c r="BN89" s="83" t="str">
        <f t="shared" si="50"/>
        <v/>
      </c>
      <c r="BO89" s="83" t="str">
        <f t="shared" si="51"/>
        <v/>
      </c>
    </row>
    <row r="90" spans="2:67" ht="24" customHeight="1" x14ac:dyDescent="0.2">
      <c r="B90" s="109"/>
      <c r="C90" s="108" t="s">
        <v>54</v>
      </c>
      <c r="D90" s="80">
        <v>85667</v>
      </c>
      <c r="E90" s="80">
        <v>17351</v>
      </c>
      <c r="F90" s="81">
        <v>20.254006793747884</v>
      </c>
      <c r="G90" s="80">
        <v>16821</v>
      </c>
      <c r="H90" s="80">
        <v>530</v>
      </c>
      <c r="I90" s="80">
        <v>299</v>
      </c>
      <c r="J90" s="80">
        <v>16</v>
      </c>
      <c r="K90" s="81">
        <v>3.0545789868019138</v>
      </c>
      <c r="L90" s="80">
        <v>475</v>
      </c>
      <c r="M90" s="80">
        <v>271</v>
      </c>
      <c r="N90" s="80">
        <v>14</v>
      </c>
      <c r="O90" s="80">
        <v>6043</v>
      </c>
      <c r="P90" s="80">
        <v>913</v>
      </c>
      <c r="Q90" s="144"/>
      <c r="R90" s="80">
        <v>4</v>
      </c>
      <c r="S90" s="81">
        <v>0.43811610076670315</v>
      </c>
      <c r="T90" s="80">
        <v>3</v>
      </c>
      <c r="U90" s="80">
        <v>162</v>
      </c>
      <c r="V90" s="80">
        <v>0</v>
      </c>
      <c r="W90" s="80">
        <v>8</v>
      </c>
      <c r="X90" s="80">
        <v>2</v>
      </c>
      <c r="Y90" s="80">
        <v>2</v>
      </c>
      <c r="Z90" s="80">
        <v>2</v>
      </c>
      <c r="AA90" s="80">
        <v>14</v>
      </c>
      <c r="AB90" s="80">
        <v>9</v>
      </c>
      <c r="AC90" s="80">
        <v>4</v>
      </c>
      <c r="AD90" s="80">
        <v>45</v>
      </c>
      <c r="AE90" s="80">
        <v>29</v>
      </c>
      <c r="AF90" s="80">
        <v>7</v>
      </c>
      <c r="AG90" s="80">
        <v>3</v>
      </c>
      <c r="AH90" s="80">
        <v>0</v>
      </c>
      <c r="AI90" s="80">
        <v>248</v>
      </c>
      <c r="AJ90" s="80">
        <v>55</v>
      </c>
      <c r="AK90" s="80">
        <v>5</v>
      </c>
      <c r="AL90" s="80">
        <v>13</v>
      </c>
      <c r="AM90" s="80">
        <v>0</v>
      </c>
      <c r="AN90" s="80">
        <v>1</v>
      </c>
      <c r="AO90" s="80">
        <v>14</v>
      </c>
      <c r="AP90" s="81">
        <v>80.686992104201494</v>
      </c>
      <c r="AQ90" s="81">
        <v>0</v>
      </c>
      <c r="AR90" s="81">
        <f t="shared" si="43"/>
        <v>89.622641509433961</v>
      </c>
      <c r="AS90" s="81">
        <f t="shared" si="60"/>
        <v>75</v>
      </c>
      <c r="AU90" s="74" t="e">
        <f>#REF!</f>
        <v>#REF!</v>
      </c>
      <c r="AV90" s="83" t="str">
        <f t="shared" si="52"/>
        <v/>
      </c>
      <c r="AW90" s="83" t="str">
        <f t="shared" si="44"/>
        <v/>
      </c>
      <c r="AX90" s="83" t="str">
        <f t="shared" si="53"/>
        <v/>
      </c>
      <c r="AY90" s="83" t="str">
        <f t="shared" si="45"/>
        <v/>
      </c>
      <c r="AZ90" s="82"/>
      <c r="BA90" s="83" t="str">
        <f t="shared" si="46"/>
        <v/>
      </c>
      <c r="BB90" s="82"/>
      <c r="BC90" s="83" t="str">
        <f t="shared" si="54"/>
        <v/>
      </c>
      <c r="BD90" s="83" t="str">
        <f t="shared" si="55"/>
        <v/>
      </c>
      <c r="BE90" s="83" t="str">
        <f t="shared" si="56"/>
        <v/>
      </c>
      <c r="BF90" s="83" t="str">
        <f t="shared" si="57"/>
        <v/>
      </c>
      <c r="BG90" s="83" t="str">
        <f t="shared" si="47"/>
        <v/>
      </c>
      <c r="BH90" s="83" t="str">
        <f t="shared" si="47"/>
        <v/>
      </c>
      <c r="BI90" s="83" t="str">
        <f t="shared" si="58"/>
        <v/>
      </c>
      <c r="BJ90" s="83" t="str">
        <f t="shared" si="48"/>
        <v/>
      </c>
      <c r="BK90" s="83" t="str">
        <f t="shared" si="48"/>
        <v/>
      </c>
      <c r="BL90" s="83" t="str">
        <f t="shared" si="59"/>
        <v/>
      </c>
      <c r="BM90" s="83" t="str">
        <f t="shared" si="49"/>
        <v/>
      </c>
      <c r="BN90" s="83" t="str">
        <f t="shared" si="50"/>
        <v/>
      </c>
      <c r="BO90" s="83" t="str">
        <f t="shared" si="51"/>
        <v/>
      </c>
    </row>
    <row r="91" spans="2:67" ht="24" customHeight="1" x14ac:dyDescent="0.2">
      <c r="B91" s="109"/>
      <c r="C91" s="108" t="s">
        <v>55</v>
      </c>
      <c r="D91" s="80">
        <v>57020</v>
      </c>
      <c r="E91" s="80">
        <v>12264</v>
      </c>
      <c r="F91" s="81">
        <v>21.508242721851982</v>
      </c>
      <c r="G91" s="80">
        <v>11805</v>
      </c>
      <c r="H91" s="80">
        <v>459</v>
      </c>
      <c r="I91" s="80">
        <v>239</v>
      </c>
      <c r="J91" s="80">
        <v>10</v>
      </c>
      <c r="K91" s="81">
        <v>3.7426614481409</v>
      </c>
      <c r="L91" s="80">
        <v>428</v>
      </c>
      <c r="M91" s="80">
        <v>225</v>
      </c>
      <c r="N91" s="80">
        <v>10</v>
      </c>
      <c r="O91" s="80">
        <v>3744</v>
      </c>
      <c r="P91" s="80">
        <v>623</v>
      </c>
      <c r="Q91" s="144"/>
      <c r="R91" s="80">
        <v>3</v>
      </c>
      <c r="S91" s="81">
        <v>0.4815409309791332</v>
      </c>
      <c r="T91" s="80">
        <v>2</v>
      </c>
      <c r="U91" s="80">
        <v>142</v>
      </c>
      <c r="V91" s="80">
        <v>0</v>
      </c>
      <c r="W91" s="80">
        <v>2</v>
      </c>
      <c r="X91" s="80">
        <v>1</v>
      </c>
      <c r="Y91" s="80">
        <v>3</v>
      </c>
      <c r="Z91" s="80">
        <v>0</v>
      </c>
      <c r="AA91" s="80">
        <v>7</v>
      </c>
      <c r="AB91" s="80">
        <v>2</v>
      </c>
      <c r="AC91" s="80">
        <v>3</v>
      </c>
      <c r="AD91" s="80">
        <v>22</v>
      </c>
      <c r="AE91" s="80">
        <v>13</v>
      </c>
      <c r="AF91" s="80">
        <v>2</v>
      </c>
      <c r="AG91" s="80">
        <v>1</v>
      </c>
      <c r="AH91" s="80">
        <v>1</v>
      </c>
      <c r="AI91" s="80">
        <v>255</v>
      </c>
      <c r="AJ91" s="80">
        <v>31</v>
      </c>
      <c r="AK91" s="80">
        <v>4</v>
      </c>
      <c r="AL91" s="80">
        <v>6</v>
      </c>
      <c r="AM91" s="80">
        <v>1</v>
      </c>
      <c r="AN91" s="80">
        <v>0</v>
      </c>
      <c r="AO91" s="80">
        <v>7</v>
      </c>
      <c r="AP91" s="81">
        <v>57.077625570776256</v>
      </c>
      <c r="AQ91" s="81">
        <v>8.1539465101108934</v>
      </c>
      <c r="AR91" s="81">
        <f t="shared" si="43"/>
        <v>93.246187363834423</v>
      </c>
      <c r="AS91" s="81">
        <f t="shared" si="60"/>
        <v>66.666666666666671</v>
      </c>
      <c r="AU91" s="74" t="e">
        <f>#REF!</f>
        <v>#REF!</v>
      </c>
      <c r="AV91" s="83" t="str">
        <f t="shared" si="52"/>
        <v/>
      </c>
      <c r="AW91" s="83" t="str">
        <f t="shared" si="44"/>
        <v/>
      </c>
      <c r="AX91" s="83" t="str">
        <f t="shared" si="53"/>
        <v/>
      </c>
      <c r="AY91" s="83" t="str">
        <f t="shared" si="45"/>
        <v/>
      </c>
      <c r="AZ91" s="82"/>
      <c r="BA91" s="83" t="str">
        <f t="shared" si="46"/>
        <v/>
      </c>
      <c r="BB91" s="82"/>
      <c r="BC91" s="83" t="str">
        <f t="shared" si="54"/>
        <v/>
      </c>
      <c r="BD91" s="83" t="str">
        <f t="shared" si="55"/>
        <v/>
      </c>
      <c r="BE91" s="83" t="str">
        <f t="shared" si="56"/>
        <v>×</v>
      </c>
      <c r="BF91" s="83" t="str">
        <f t="shared" si="57"/>
        <v/>
      </c>
      <c r="BG91" s="83" t="str">
        <f t="shared" si="47"/>
        <v/>
      </c>
      <c r="BH91" s="83" t="str">
        <f t="shared" si="47"/>
        <v/>
      </c>
      <c r="BI91" s="83" t="str">
        <f t="shared" si="58"/>
        <v/>
      </c>
      <c r="BJ91" s="83" t="str">
        <f t="shared" si="48"/>
        <v/>
      </c>
      <c r="BK91" s="83" t="str">
        <f t="shared" si="48"/>
        <v/>
      </c>
      <c r="BL91" s="83" t="str">
        <f t="shared" si="59"/>
        <v/>
      </c>
      <c r="BM91" s="83" t="str">
        <f t="shared" si="49"/>
        <v/>
      </c>
      <c r="BN91" s="83" t="str">
        <f t="shared" si="50"/>
        <v/>
      </c>
      <c r="BO91" s="83" t="str">
        <f t="shared" si="51"/>
        <v/>
      </c>
    </row>
    <row r="92" spans="2:67" ht="24" customHeight="1" thickBot="1" x14ac:dyDescent="0.25">
      <c r="B92" s="109"/>
      <c r="C92" s="110" t="s">
        <v>56</v>
      </c>
      <c r="D92" s="90">
        <v>85950</v>
      </c>
      <c r="E92" s="90">
        <v>12670</v>
      </c>
      <c r="F92" s="91">
        <v>14.741128563118092</v>
      </c>
      <c r="G92" s="90">
        <v>12121</v>
      </c>
      <c r="H92" s="90">
        <v>549</v>
      </c>
      <c r="I92" s="90">
        <v>268</v>
      </c>
      <c r="J92" s="90">
        <v>8</v>
      </c>
      <c r="K92" s="91">
        <v>4.3330702446724541</v>
      </c>
      <c r="L92" s="90">
        <v>491</v>
      </c>
      <c r="M92" s="90">
        <v>240</v>
      </c>
      <c r="N92" s="90">
        <v>7</v>
      </c>
      <c r="O92" s="90">
        <v>3149</v>
      </c>
      <c r="P92" s="90">
        <v>491</v>
      </c>
      <c r="Q92" s="147"/>
      <c r="R92" s="90">
        <v>1</v>
      </c>
      <c r="S92" s="91">
        <v>0.20366598778004072</v>
      </c>
      <c r="T92" s="90">
        <v>1</v>
      </c>
      <c r="U92" s="90">
        <v>130</v>
      </c>
      <c r="V92" s="90">
        <v>1</v>
      </c>
      <c r="W92" s="90">
        <v>5</v>
      </c>
      <c r="X92" s="90">
        <v>1</v>
      </c>
      <c r="Y92" s="90">
        <v>0</v>
      </c>
      <c r="Z92" s="90">
        <v>3</v>
      </c>
      <c r="AA92" s="90">
        <v>10</v>
      </c>
      <c r="AB92" s="90">
        <v>6</v>
      </c>
      <c r="AC92" s="90">
        <v>1</v>
      </c>
      <c r="AD92" s="90">
        <v>40</v>
      </c>
      <c r="AE92" s="90">
        <v>33</v>
      </c>
      <c r="AF92" s="90">
        <v>1</v>
      </c>
      <c r="AG92" s="90">
        <v>8</v>
      </c>
      <c r="AH92" s="90">
        <v>0</v>
      </c>
      <c r="AI92" s="90">
        <v>297</v>
      </c>
      <c r="AJ92" s="90">
        <v>58</v>
      </c>
      <c r="AK92" s="90">
        <v>9</v>
      </c>
      <c r="AL92" s="90">
        <v>9</v>
      </c>
      <c r="AM92" s="90">
        <v>1</v>
      </c>
      <c r="AN92" s="90">
        <v>0</v>
      </c>
      <c r="AO92" s="90">
        <v>10</v>
      </c>
      <c r="AP92" s="91">
        <v>78.926598263614835</v>
      </c>
      <c r="AQ92" s="91">
        <v>0</v>
      </c>
      <c r="AR92" s="91">
        <f t="shared" si="43"/>
        <v>89.435336976320585</v>
      </c>
      <c r="AS92" s="91">
        <f t="shared" si="60"/>
        <v>100</v>
      </c>
      <c r="AU92" s="74" t="e">
        <f>#REF!</f>
        <v>#REF!</v>
      </c>
      <c r="AV92" s="83" t="str">
        <f t="shared" si="52"/>
        <v/>
      </c>
      <c r="AW92" s="83" t="str">
        <f t="shared" si="44"/>
        <v/>
      </c>
      <c r="AX92" s="83" t="str">
        <f t="shared" si="53"/>
        <v/>
      </c>
      <c r="AY92" s="83" t="str">
        <f t="shared" si="45"/>
        <v/>
      </c>
      <c r="AZ92" s="82"/>
      <c r="BA92" s="83" t="str">
        <f t="shared" si="46"/>
        <v/>
      </c>
      <c r="BB92" s="82"/>
      <c r="BC92" s="83" t="str">
        <f t="shared" si="54"/>
        <v/>
      </c>
      <c r="BD92" s="83" t="str">
        <f t="shared" si="55"/>
        <v/>
      </c>
      <c r="BE92" s="83" t="str">
        <f t="shared" si="56"/>
        <v/>
      </c>
      <c r="BF92" s="83" t="str">
        <f t="shared" si="57"/>
        <v/>
      </c>
      <c r="BG92" s="83" t="str">
        <f t="shared" si="47"/>
        <v/>
      </c>
      <c r="BH92" s="83" t="str">
        <f t="shared" si="47"/>
        <v/>
      </c>
      <c r="BI92" s="83" t="str">
        <f t="shared" si="58"/>
        <v/>
      </c>
      <c r="BJ92" s="83" t="str">
        <f t="shared" si="48"/>
        <v/>
      </c>
      <c r="BK92" s="83" t="str">
        <f t="shared" si="48"/>
        <v/>
      </c>
      <c r="BL92" s="83" t="str">
        <f t="shared" si="59"/>
        <v/>
      </c>
      <c r="BM92" s="83" t="str">
        <f t="shared" si="49"/>
        <v/>
      </c>
      <c r="BN92" s="83" t="str">
        <f t="shared" si="50"/>
        <v/>
      </c>
      <c r="BO92" s="83" t="str">
        <f t="shared" si="51"/>
        <v/>
      </c>
    </row>
    <row r="93" spans="2:67" ht="24" customHeight="1" thickBot="1" x14ac:dyDescent="0.25">
      <c r="B93" s="111"/>
      <c r="C93" s="112" t="s">
        <v>57</v>
      </c>
      <c r="D93" s="117">
        <v>680828</v>
      </c>
      <c r="E93" s="117">
        <v>62418</v>
      </c>
      <c r="F93" s="116">
        <v>9.1679543144524018</v>
      </c>
      <c r="G93" s="117">
        <v>60439</v>
      </c>
      <c r="H93" s="117">
        <v>1979</v>
      </c>
      <c r="I93" s="117">
        <v>1076</v>
      </c>
      <c r="J93" s="117">
        <v>41</v>
      </c>
      <c r="K93" s="116">
        <v>3.1705597744240444</v>
      </c>
      <c r="L93" s="117">
        <v>1761</v>
      </c>
      <c r="M93" s="117">
        <v>967</v>
      </c>
      <c r="N93" s="117">
        <v>37</v>
      </c>
      <c r="O93" s="117">
        <v>19103</v>
      </c>
      <c r="P93" s="117">
        <v>2751</v>
      </c>
      <c r="Q93" s="148"/>
      <c r="R93" s="117">
        <v>11</v>
      </c>
      <c r="S93" s="116">
        <v>0.39985459832788073</v>
      </c>
      <c r="T93" s="117">
        <v>8</v>
      </c>
      <c r="U93" s="117">
        <v>571</v>
      </c>
      <c r="V93" s="117">
        <v>1</v>
      </c>
      <c r="W93" s="117">
        <v>17</v>
      </c>
      <c r="X93" s="117">
        <v>5</v>
      </c>
      <c r="Y93" s="117">
        <v>6</v>
      </c>
      <c r="Z93" s="117">
        <v>6</v>
      </c>
      <c r="AA93" s="117">
        <v>36</v>
      </c>
      <c r="AB93" s="117">
        <v>19</v>
      </c>
      <c r="AC93" s="117">
        <v>11</v>
      </c>
      <c r="AD93" s="117">
        <v>132</v>
      </c>
      <c r="AE93" s="117">
        <v>96</v>
      </c>
      <c r="AF93" s="117">
        <v>11</v>
      </c>
      <c r="AG93" s="117">
        <v>18</v>
      </c>
      <c r="AH93" s="117">
        <v>1</v>
      </c>
      <c r="AI93" s="117">
        <v>990</v>
      </c>
      <c r="AJ93" s="117">
        <v>217</v>
      </c>
      <c r="AK93" s="117">
        <v>24</v>
      </c>
      <c r="AL93" s="117">
        <v>33</v>
      </c>
      <c r="AM93" s="117">
        <v>2</v>
      </c>
      <c r="AN93" s="117">
        <v>1</v>
      </c>
      <c r="AO93" s="117">
        <v>36</v>
      </c>
      <c r="AP93" s="116">
        <v>57.675670479669321</v>
      </c>
      <c r="AQ93" s="116">
        <v>1.6021019577685922</v>
      </c>
      <c r="AR93" s="116">
        <f t="shared" si="43"/>
        <v>88.984335522991415</v>
      </c>
      <c r="AS93" s="116">
        <f t="shared" si="60"/>
        <v>72.727272727272734</v>
      </c>
      <c r="AU93" s="74" t="e">
        <f>#REF!</f>
        <v>#REF!</v>
      </c>
      <c r="AV93" s="83" t="str">
        <f t="shared" si="52"/>
        <v/>
      </c>
      <c r="AW93" s="83" t="str">
        <f t="shared" si="44"/>
        <v/>
      </c>
      <c r="AX93" s="83" t="str">
        <f t="shared" si="53"/>
        <v/>
      </c>
      <c r="AY93" s="83" t="str">
        <f t="shared" si="45"/>
        <v/>
      </c>
      <c r="AZ93" s="82"/>
      <c r="BA93" s="83" t="str">
        <f t="shared" si="46"/>
        <v/>
      </c>
      <c r="BB93" s="82"/>
      <c r="BC93" s="83" t="str">
        <f t="shared" si="54"/>
        <v/>
      </c>
      <c r="BD93" s="83" t="str">
        <f t="shared" si="55"/>
        <v/>
      </c>
      <c r="BE93" s="83" t="str">
        <f t="shared" si="56"/>
        <v>×</v>
      </c>
      <c r="BF93" s="83" t="str">
        <f t="shared" si="57"/>
        <v/>
      </c>
      <c r="BG93" s="83" t="str">
        <f t="shared" si="47"/>
        <v/>
      </c>
      <c r="BH93" s="83" t="str">
        <f t="shared" si="47"/>
        <v/>
      </c>
      <c r="BI93" s="83" t="str">
        <f t="shared" si="58"/>
        <v/>
      </c>
      <c r="BJ93" s="83" t="str">
        <f t="shared" si="48"/>
        <v/>
      </c>
      <c r="BK93" s="83" t="str">
        <f t="shared" si="48"/>
        <v/>
      </c>
      <c r="BL93" s="83" t="str">
        <f t="shared" si="59"/>
        <v/>
      </c>
      <c r="BM93" s="83" t="str">
        <f t="shared" si="49"/>
        <v/>
      </c>
      <c r="BN93" s="83" t="str">
        <f t="shared" si="50"/>
        <v/>
      </c>
      <c r="BO93" s="83" t="str">
        <f t="shared" si="51"/>
        <v/>
      </c>
    </row>
    <row r="94" spans="2:67" ht="24" customHeight="1" thickTop="1" x14ac:dyDescent="0.2">
      <c r="B94" s="109"/>
      <c r="C94" s="118" t="s">
        <v>48</v>
      </c>
      <c r="D94" s="123">
        <v>69781</v>
      </c>
      <c r="E94" s="123">
        <v>2991</v>
      </c>
      <c r="F94" s="122">
        <v>4.2862670354394465</v>
      </c>
      <c r="G94" s="123">
        <v>2967</v>
      </c>
      <c r="H94" s="123">
        <v>24</v>
      </c>
      <c r="I94" s="123">
        <v>15</v>
      </c>
      <c r="J94" s="123">
        <v>1</v>
      </c>
      <c r="K94" s="122">
        <v>0.80240722166499501</v>
      </c>
      <c r="L94" s="123">
        <v>19</v>
      </c>
      <c r="M94" s="123">
        <v>12</v>
      </c>
      <c r="N94" s="123">
        <v>1</v>
      </c>
      <c r="O94" s="123">
        <v>30</v>
      </c>
      <c r="P94" s="123">
        <v>3</v>
      </c>
      <c r="Q94" s="146"/>
      <c r="R94" s="123">
        <v>0</v>
      </c>
      <c r="S94" s="122">
        <v>0</v>
      </c>
      <c r="T94" s="123">
        <v>0</v>
      </c>
      <c r="U94" s="123">
        <v>11</v>
      </c>
      <c r="V94" s="123">
        <v>0</v>
      </c>
      <c r="W94" s="123">
        <v>0</v>
      </c>
      <c r="X94" s="123">
        <v>0</v>
      </c>
      <c r="Y94" s="123">
        <v>0</v>
      </c>
      <c r="Z94" s="123">
        <v>0</v>
      </c>
      <c r="AA94" s="123">
        <v>0</v>
      </c>
      <c r="AB94" s="123">
        <v>0</v>
      </c>
      <c r="AC94" s="123">
        <v>0</v>
      </c>
      <c r="AD94" s="123">
        <v>1</v>
      </c>
      <c r="AE94" s="123">
        <v>1</v>
      </c>
      <c r="AF94" s="123">
        <v>0</v>
      </c>
      <c r="AG94" s="123">
        <v>0</v>
      </c>
      <c r="AH94" s="123">
        <v>0</v>
      </c>
      <c r="AI94" s="123">
        <v>6</v>
      </c>
      <c r="AJ94" s="123">
        <v>5</v>
      </c>
      <c r="AK94" s="123">
        <v>1</v>
      </c>
      <c r="AL94" s="123">
        <v>0</v>
      </c>
      <c r="AM94" s="123">
        <v>0</v>
      </c>
      <c r="AN94" s="123">
        <v>0</v>
      </c>
      <c r="AO94" s="123">
        <v>0</v>
      </c>
      <c r="AP94" s="122">
        <v>0</v>
      </c>
      <c r="AQ94" s="122">
        <v>0</v>
      </c>
      <c r="AR94" s="122">
        <f t="shared" si="43"/>
        <v>79.166666666666671</v>
      </c>
      <c r="AS94" s="122">
        <v>0</v>
      </c>
      <c r="AU94" s="74" t="e">
        <f>#REF!</f>
        <v>#REF!</v>
      </c>
      <c r="AV94" s="83" t="str">
        <f t="shared" si="52"/>
        <v/>
      </c>
      <c r="AW94" s="83" t="str">
        <f t="shared" si="44"/>
        <v/>
      </c>
      <c r="AX94" s="83" t="str">
        <f t="shared" si="53"/>
        <v/>
      </c>
      <c r="AY94" s="83" t="str">
        <f t="shared" si="45"/>
        <v/>
      </c>
      <c r="AZ94" s="82"/>
      <c r="BA94" s="83" t="str">
        <f t="shared" si="46"/>
        <v/>
      </c>
      <c r="BB94" s="82"/>
      <c r="BC94" s="83" t="str">
        <f t="shared" si="54"/>
        <v/>
      </c>
      <c r="BD94" s="83" t="str">
        <f t="shared" si="55"/>
        <v/>
      </c>
      <c r="BE94" s="83" t="str">
        <f t="shared" si="56"/>
        <v/>
      </c>
      <c r="BF94" s="83" t="str">
        <f t="shared" si="57"/>
        <v/>
      </c>
      <c r="BG94" s="83" t="str">
        <f t="shared" si="47"/>
        <v/>
      </c>
      <c r="BH94" s="83" t="str">
        <f t="shared" si="47"/>
        <v/>
      </c>
      <c r="BI94" s="83" t="str">
        <f t="shared" si="58"/>
        <v/>
      </c>
      <c r="BJ94" s="83" t="str">
        <f t="shared" si="48"/>
        <v/>
      </c>
      <c r="BK94" s="83" t="str">
        <f t="shared" si="48"/>
        <v/>
      </c>
      <c r="BL94" s="83" t="str">
        <f t="shared" si="59"/>
        <v/>
      </c>
      <c r="BM94" s="83" t="str">
        <f t="shared" si="49"/>
        <v/>
      </c>
      <c r="BN94" s="83" t="str">
        <f t="shared" si="50"/>
        <v/>
      </c>
      <c r="BO94" s="83" t="str">
        <f t="shared" si="51"/>
        <v/>
      </c>
    </row>
    <row r="95" spans="2:67" ht="24" customHeight="1" x14ac:dyDescent="0.2">
      <c r="B95" s="109"/>
      <c r="C95" s="108" t="s">
        <v>49</v>
      </c>
      <c r="D95" s="80">
        <v>77122</v>
      </c>
      <c r="E95" s="80">
        <v>3159</v>
      </c>
      <c r="F95" s="81">
        <v>4.0961074660926844</v>
      </c>
      <c r="G95" s="80">
        <v>3134</v>
      </c>
      <c r="H95" s="80">
        <v>25</v>
      </c>
      <c r="I95" s="80">
        <v>20</v>
      </c>
      <c r="J95" s="80">
        <v>0</v>
      </c>
      <c r="K95" s="81">
        <v>0.79138968027856926</v>
      </c>
      <c r="L95" s="80">
        <v>22</v>
      </c>
      <c r="M95" s="80">
        <v>19</v>
      </c>
      <c r="N95" s="80">
        <v>0</v>
      </c>
      <c r="O95" s="80">
        <v>35</v>
      </c>
      <c r="P95" s="80">
        <v>3</v>
      </c>
      <c r="Q95" s="144"/>
      <c r="R95" s="80">
        <v>0</v>
      </c>
      <c r="S95" s="81">
        <v>0</v>
      </c>
      <c r="T95" s="80">
        <v>0</v>
      </c>
      <c r="U95" s="80">
        <v>13</v>
      </c>
      <c r="V95" s="80">
        <v>0</v>
      </c>
      <c r="W95" s="80">
        <v>0</v>
      </c>
      <c r="X95" s="80">
        <v>0</v>
      </c>
      <c r="Y95" s="80">
        <v>0</v>
      </c>
      <c r="Z95" s="80">
        <v>0</v>
      </c>
      <c r="AA95" s="80">
        <v>0</v>
      </c>
      <c r="AB95" s="80">
        <v>0</v>
      </c>
      <c r="AC95" s="80">
        <v>0</v>
      </c>
      <c r="AD95" s="80">
        <v>1</v>
      </c>
      <c r="AE95" s="80">
        <v>1</v>
      </c>
      <c r="AF95" s="80">
        <v>0</v>
      </c>
      <c r="AG95" s="80">
        <v>0</v>
      </c>
      <c r="AH95" s="80">
        <v>0</v>
      </c>
      <c r="AI95" s="80">
        <v>9</v>
      </c>
      <c r="AJ95" s="80">
        <v>3</v>
      </c>
      <c r="AK95" s="80">
        <v>0</v>
      </c>
      <c r="AL95" s="80">
        <v>0</v>
      </c>
      <c r="AM95" s="80">
        <v>0</v>
      </c>
      <c r="AN95" s="80">
        <v>0</v>
      </c>
      <c r="AO95" s="80">
        <v>0</v>
      </c>
      <c r="AP95" s="81">
        <v>0</v>
      </c>
      <c r="AQ95" s="81">
        <v>0</v>
      </c>
      <c r="AR95" s="81">
        <f t="shared" si="43"/>
        <v>88</v>
      </c>
      <c r="AS95" s="81">
        <v>0</v>
      </c>
      <c r="AU95" s="74" t="e">
        <f>#REF!</f>
        <v>#REF!</v>
      </c>
      <c r="AV95" s="83" t="str">
        <f t="shared" si="52"/>
        <v/>
      </c>
      <c r="AW95" s="83" t="str">
        <f t="shared" si="44"/>
        <v/>
      </c>
      <c r="AX95" s="83" t="str">
        <f t="shared" si="53"/>
        <v/>
      </c>
      <c r="AY95" s="83" t="str">
        <f t="shared" si="45"/>
        <v/>
      </c>
      <c r="AZ95" s="82"/>
      <c r="BA95" s="83" t="str">
        <f t="shared" si="46"/>
        <v/>
      </c>
      <c r="BB95" s="82"/>
      <c r="BC95" s="83" t="str">
        <f t="shared" si="54"/>
        <v/>
      </c>
      <c r="BD95" s="83" t="str">
        <f t="shared" si="55"/>
        <v/>
      </c>
      <c r="BE95" s="83" t="str">
        <f t="shared" si="56"/>
        <v/>
      </c>
      <c r="BF95" s="83" t="str">
        <f t="shared" si="57"/>
        <v/>
      </c>
      <c r="BG95" s="83" t="str">
        <f t="shared" si="47"/>
        <v/>
      </c>
      <c r="BH95" s="83" t="str">
        <f t="shared" si="47"/>
        <v/>
      </c>
      <c r="BI95" s="83" t="str">
        <f t="shared" si="58"/>
        <v/>
      </c>
      <c r="BJ95" s="83" t="str">
        <f t="shared" si="48"/>
        <v/>
      </c>
      <c r="BK95" s="83" t="str">
        <f t="shared" si="48"/>
        <v/>
      </c>
      <c r="BL95" s="83" t="str">
        <f t="shared" si="59"/>
        <v/>
      </c>
      <c r="BM95" s="83" t="str">
        <f t="shared" si="49"/>
        <v/>
      </c>
      <c r="BN95" s="83" t="str">
        <f t="shared" si="50"/>
        <v/>
      </c>
      <c r="BO95" s="83" t="str">
        <f t="shared" si="51"/>
        <v/>
      </c>
    </row>
    <row r="96" spans="2:67" ht="24" customHeight="1" x14ac:dyDescent="0.2">
      <c r="B96" s="109"/>
      <c r="C96" s="108" t="s">
        <v>50</v>
      </c>
      <c r="D96" s="80">
        <v>70282</v>
      </c>
      <c r="E96" s="80">
        <v>3694</v>
      </c>
      <c r="F96" s="81">
        <v>5.2559688113599501</v>
      </c>
      <c r="G96" s="80">
        <v>3659</v>
      </c>
      <c r="H96" s="80">
        <v>35</v>
      </c>
      <c r="I96" s="80">
        <v>22</v>
      </c>
      <c r="J96" s="80">
        <v>0</v>
      </c>
      <c r="K96" s="81">
        <v>0.94748240389821337</v>
      </c>
      <c r="L96" s="80">
        <v>29</v>
      </c>
      <c r="M96" s="80">
        <v>17</v>
      </c>
      <c r="N96" s="80">
        <v>0</v>
      </c>
      <c r="O96" s="80">
        <v>107</v>
      </c>
      <c r="P96" s="80">
        <v>5</v>
      </c>
      <c r="Q96" s="144"/>
      <c r="R96" s="80">
        <v>0</v>
      </c>
      <c r="S96" s="81">
        <v>0</v>
      </c>
      <c r="T96" s="80">
        <v>0</v>
      </c>
      <c r="U96" s="80">
        <v>10</v>
      </c>
      <c r="V96" s="80">
        <v>0</v>
      </c>
      <c r="W96" s="80">
        <v>1</v>
      </c>
      <c r="X96" s="80">
        <v>0</v>
      </c>
      <c r="Y96" s="80">
        <v>0</v>
      </c>
      <c r="Z96" s="80">
        <v>0</v>
      </c>
      <c r="AA96" s="80">
        <v>1</v>
      </c>
      <c r="AB96" s="80">
        <v>1</v>
      </c>
      <c r="AC96" s="80">
        <v>0</v>
      </c>
      <c r="AD96" s="80">
        <v>1</v>
      </c>
      <c r="AE96" s="80">
        <v>1</v>
      </c>
      <c r="AF96" s="80">
        <v>0</v>
      </c>
      <c r="AG96" s="80">
        <v>0</v>
      </c>
      <c r="AH96" s="80">
        <v>0</v>
      </c>
      <c r="AI96" s="80">
        <v>17</v>
      </c>
      <c r="AJ96" s="80">
        <v>6</v>
      </c>
      <c r="AK96" s="80">
        <v>0</v>
      </c>
      <c r="AL96" s="80">
        <v>1</v>
      </c>
      <c r="AM96" s="80">
        <v>0</v>
      </c>
      <c r="AN96" s="80">
        <v>0</v>
      </c>
      <c r="AO96" s="80">
        <v>1</v>
      </c>
      <c r="AP96" s="81">
        <v>27.070925825663238</v>
      </c>
      <c r="AQ96" s="81">
        <v>0</v>
      </c>
      <c r="AR96" s="81">
        <f t="shared" si="43"/>
        <v>82.857142857142861</v>
      </c>
      <c r="AS96" s="81">
        <v>0</v>
      </c>
      <c r="AU96" s="74" t="e">
        <f>#REF!</f>
        <v>#REF!</v>
      </c>
      <c r="AV96" s="83" t="str">
        <f t="shared" si="52"/>
        <v/>
      </c>
      <c r="AW96" s="83" t="str">
        <f t="shared" si="44"/>
        <v/>
      </c>
      <c r="AX96" s="83" t="str">
        <f t="shared" si="53"/>
        <v/>
      </c>
      <c r="AY96" s="83" t="str">
        <f t="shared" si="45"/>
        <v/>
      </c>
      <c r="AZ96" s="82"/>
      <c r="BA96" s="83" t="str">
        <f t="shared" si="46"/>
        <v/>
      </c>
      <c r="BB96" s="82"/>
      <c r="BC96" s="83" t="str">
        <f t="shared" si="54"/>
        <v/>
      </c>
      <c r="BD96" s="83" t="str">
        <f t="shared" si="55"/>
        <v/>
      </c>
      <c r="BE96" s="83" t="str">
        <f t="shared" si="56"/>
        <v/>
      </c>
      <c r="BF96" s="83" t="str">
        <f t="shared" si="57"/>
        <v/>
      </c>
      <c r="BG96" s="83" t="str">
        <f t="shared" si="47"/>
        <v/>
      </c>
      <c r="BH96" s="83" t="str">
        <f t="shared" si="47"/>
        <v/>
      </c>
      <c r="BI96" s="83" t="str">
        <f t="shared" si="58"/>
        <v/>
      </c>
      <c r="BJ96" s="83" t="str">
        <f t="shared" si="48"/>
        <v/>
      </c>
      <c r="BK96" s="83" t="str">
        <f t="shared" si="48"/>
        <v/>
      </c>
      <c r="BL96" s="83" t="str">
        <f t="shared" si="59"/>
        <v/>
      </c>
      <c r="BM96" s="83" t="str">
        <f t="shared" si="49"/>
        <v/>
      </c>
      <c r="BN96" s="83" t="str">
        <f t="shared" si="50"/>
        <v/>
      </c>
      <c r="BO96" s="83" t="str">
        <f t="shared" si="51"/>
        <v/>
      </c>
    </row>
    <row r="97" spans="2:67" ht="24" customHeight="1" x14ac:dyDescent="0.2">
      <c r="B97" s="109"/>
      <c r="C97" s="108" t="s">
        <v>51</v>
      </c>
      <c r="D97" s="80">
        <v>68669</v>
      </c>
      <c r="E97" s="80">
        <v>4730</v>
      </c>
      <c r="F97" s="81">
        <v>6.8881154523875399</v>
      </c>
      <c r="G97" s="80">
        <v>4671</v>
      </c>
      <c r="H97" s="80">
        <v>59</v>
      </c>
      <c r="I97" s="80">
        <v>47</v>
      </c>
      <c r="J97" s="80">
        <v>0</v>
      </c>
      <c r="K97" s="81">
        <v>1.2473572938689217</v>
      </c>
      <c r="L97" s="80">
        <v>54</v>
      </c>
      <c r="M97" s="80">
        <v>43</v>
      </c>
      <c r="N97" s="80">
        <v>0</v>
      </c>
      <c r="O97" s="80">
        <v>100</v>
      </c>
      <c r="P97" s="80">
        <v>9</v>
      </c>
      <c r="Q97" s="144"/>
      <c r="R97" s="80">
        <v>0</v>
      </c>
      <c r="S97" s="81">
        <v>0</v>
      </c>
      <c r="T97" s="80">
        <v>0</v>
      </c>
      <c r="U97" s="80">
        <v>34</v>
      </c>
      <c r="V97" s="80">
        <v>0</v>
      </c>
      <c r="W97" s="80">
        <v>0</v>
      </c>
      <c r="X97" s="80">
        <v>0</v>
      </c>
      <c r="Y97" s="80">
        <v>0</v>
      </c>
      <c r="Z97" s="80">
        <v>0</v>
      </c>
      <c r="AA97" s="80">
        <v>0</v>
      </c>
      <c r="AB97" s="80">
        <v>0</v>
      </c>
      <c r="AC97" s="80">
        <v>0</v>
      </c>
      <c r="AD97" s="80">
        <v>0</v>
      </c>
      <c r="AE97" s="80">
        <v>0</v>
      </c>
      <c r="AF97" s="80">
        <v>0</v>
      </c>
      <c r="AG97" s="80">
        <v>0</v>
      </c>
      <c r="AH97" s="80">
        <v>0</v>
      </c>
      <c r="AI97" s="80">
        <v>20</v>
      </c>
      <c r="AJ97" s="80">
        <v>5</v>
      </c>
      <c r="AK97" s="80">
        <v>0</v>
      </c>
      <c r="AL97" s="80">
        <v>0</v>
      </c>
      <c r="AM97" s="80">
        <v>0</v>
      </c>
      <c r="AN97" s="80">
        <v>0</v>
      </c>
      <c r="AO97" s="80">
        <v>0</v>
      </c>
      <c r="AP97" s="81">
        <v>0</v>
      </c>
      <c r="AQ97" s="81">
        <v>0</v>
      </c>
      <c r="AR97" s="81">
        <f t="shared" si="43"/>
        <v>91.525423728813564</v>
      </c>
      <c r="AS97" s="81">
        <v>0</v>
      </c>
      <c r="AU97" s="74" t="e">
        <f>#REF!</f>
        <v>#REF!</v>
      </c>
      <c r="AV97" s="83" t="str">
        <f t="shared" si="52"/>
        <v/>
      </c>
      <c r="AW97" s="83" t="str">
        <f t="shared" si="44"/>
        <v/>
      </c>
      <c r="AX97" s="83" t="str">
        <f t="shared" si="53"/>
        <v/>
      </c>
      <c r="AY97" s="83" t="str">
        <f t="shared" si="45"/>
        <v/>
      </c>
      <c r="AZ97" s="82"/>
      <c r="BA97" s="83" t="str">
        <f t="shared" si="46"/>
        <v/>
      </c>
      <c r="BB97" s="82"/>
      <c r="BC97" s="83" t="str">
        <f t="shared" si="54"/>
        <v/>
      </c>
      <c r="BD97" s="83" t="str">
        <f t="shared" si="55"/>
        <v/>
      </c>
      <c r="BE97" s="83" t="str">
        <f t="shared" si="56"/>
        <v/>
      </c>
      <c r="BF97" s="83" t="str">
        <f t="shared" si="57"/>
        <v/>
      </c>
      <c r="BG97" s="83" t="str">
        <f t="shared" si="47"/>
        <v/>
      </c>
      <c r="BH97" s="83" t="str">
        <f t="shared" si="47"/>
        <v/>
      </c>
      <c r="BI97" s="83" t="str">
        <f t="shared" si="58"/>
        <v/>
      </c>
      <c r="BJ97" s="83" t="str">
        <f t="shared" si="48"/>
        <v/>
      </c>
      <c r="BK97" s="83" t="str">
        <f t="shared" si="48"/>
        <v/>
      </c>
      <c r="BL97" s="83" t="str">
        <f t="shared" si="59"/>
        <v/>
      </c>
      <c r="BM97" s="83" t="str">
        <f t="shared" si="49"/>
        <v/>
      </c>
      <c r="BN97" s="83" t="str">
        <f t="shared" si="50"/>
        <v/>
      </c>
      <c r="BO97" s="83" t="str">
        <f t="shared" si="51"/>
        <v/>
      </c>
    </row>
    <row r="98" spans="2:67" ht="24" customHeight="1" x14ac:dyDescent="0.2">
      <c r="B98" s="109" t="s">
        <v>46</v>
      </c>
      <c r="C98" s="108" t="s">
        <v>52</v>
      </c>
      <c r="D98" s="80">
        <v>73031</v>
      </c>
      <c r="E98" s="80">
        <v>8991</v>
      </c>
      <c r="F98" s="81">
        <v>12.311210307951418</v>
      </c>
      <c r="G98" s="80">
        <v>8831</v>
      </c>
      <c r="H98" s="80">
        <v>160</v>
      </c>
      <c r="I98" s="80">
        <v>99</v>
      </c>
      <c r="J98" s="80">
        <v>2</v>
      </c>
      <c r="K98" s="81">
        <v>1.7795573351128906</v>
      </c>
      <c r="L98" s="80">
        <v>149</v>
      </c>
      <c r="M98" s="80">
        <v>94</v>
      </c>
      <c r="N98" s="80">
        <v>2</v>
      </c>
      <c r="O98" s="80">
        <v>162</v>
      </c>
      <c r="P98" s="80">
        <v>9</v>
      </c>
      <c r="Q98" s="144"/>
      <c r="R98" s="80">
        <v>0</v>
      </c>
      <c r="S98" s="81">
        <v>0</v>
      </c>
      <c r="T98" s="80">
        <v>0</v>
      </c>
      <c r="U98" s="80">
        <v>61</v>
      </c>
      <c r="V98" s="80">
        <v>0</v>
      </c>
      <c r="W98" s="80">
        <v>1</v>
      </c>
      <c r="X98" s="80">
        <v>0</v>
      </c>
      <c r="Y98" s="80">
        <v>0</v>
      </c>
      <c r="Z98" s="80">
        <v>0</v>
      </c>
      <c r="AA98" s="80">
        <v>1</v>
      </c>
      <c r="AB98" s="80">
        <v>1</v>
      </c>
      <c r="AC98" s="80">
        <v>0</v>
      </c>
      <c r="AD98" s="80">
        <v>9</v>
      </c>
      <c r="AE98" s="80">
        <v>8</v>
      </c>
      <c r="AF98" s="80">
        <v>0</v>
      </c>
      <c r="AG98" s="80">
        <v>0</v>
      </c>
      <c r="AH98" s="80">
        <v>0</v>
      </c>
      <c r="AI98" s="80">
        <v>76</v>
      </c>
      <c r="AJ98" s="80">
        <v>11</v>
      </c>
      <c r="AK98" s="80">
        <v>2</v>
      </c>
      <c r="AL98" s="80">
        <v>1</v>
      </c>
      <c r="AM98" s="80">
        <v>0</v>
      </c>
      <c r="AN98" s="80">
        <v>0</v>
      </c>
      <c r="AO98" s="80">
        <v>1</v>
      </c>
      <c r="AP98" s="81">
        <v>11.122233344455568</v>
      </c>
      <c r="AQ98" s="81">
        <v>0</v>
      </c>
      <c r="AR98" s="81">
        <f t="shared" si="43"/>
        <v>93.125</v>
      </c>
      <c r="AS98" s="81">
        <v>0</v>
      </c>
      <c r="AU98" s="74" t="e">
        <f>#REF!</f>
        <v>#REF!</v>
      </c>
      <c r="AV98" s="83" t="str">
        <f t="shared" si="52"/>
        <v/>
      </c>
      <c r="AW98" s="83" t="str">
        <f t="shared" si="44"/>
        <v/>
      </c>
      <c r="AX98" s="83" t="str">
        <f t="shared" si="53"/>
        <v/>
      </c>
      <c r="AY98" s="83" t="str">
        <f t="shared" si="45"/>
        <v/>
      </c>
      <c r="AZ98" s="82"/>
      <c r="BA98" s="83" t="str">
        <f t="shared" si="46"/>
        <v/>
      </c>
      <c r="BB98" s="82"/>
      <c r="BC98" s="83" t="str">
        <f t="shared" si="54"/>
        <v/>
      </c>
      <c r="BD98" s="83" t="str">
        <f t="shared" si="55"/>
        <v/>
      </c>
      <c r="BE98" s="83" t="str">
        <f t="shared" si="56"/>
        <v/>
      </c>
      <c r="BF98" s="83" t="str">
        <f t="shared" si="57"/>
        <v/>
      </c>
      <c r="BG98" s="83" t="str">
        <f t="shared" si="47"/>
        <v/>
      </c>
      <c r="BH98" s="83" t="str">
        <f t="shared" si="47"/>
        <v/>
      </c>
      <c r="BI98" s="83" t="str">
        <f t="shared" si="58"/>
        <v/>
      </c>
      <c r="BJ98" s="83" t="str">
        <f t="shared" si="48"/>
        <v/>
      </c>
      <c r="BK98" s="83" t="str">
        <f t="shared" si="48"/>
        <v/>
      </c>
      <c r="BL98" s="83" t="str">
        <f t="shared" si="59"/>
        <v/>
      </c>
      <c r="BM98" s="83" t="str">
        <f t="shared" si="49"/>
        <v/>
      </c>
      <c r="BN98" s="83" t="str">
        <f t="shared" si="50"/>
        <v/>
      </c>
      <c r="BO98" s="83" t="str">
        <f t="shared" si="51"/>
        <v/>
      </c>
    </row>
    <row r="99" spans="2:67" ht="24" customHeight="1" x14ac:dyDescent="0.2">
      <c r="B99" s="109"/>
      <c r="C99" s="108" t="s">
        <v>53</v>
      </c>
      <c r="D99" s="80">
        <v>86719</v>
      </c>
      <c r="E99" s="80">
        <v>18090</v>
      </c>
      <c r="F99" s="81">
        <v>20.860480402218659</v>
      </c>
      <c r="G99" s="80">
        <v>17733</v>
      </c>
      <c r="H99" s="80">
        <v>357</v>
      </c>
      <c r="I99" s="80">
        <v>246</v>
      </c>
      <c r="J99" s="80">
        <v>3</v>
      </c>
      <c r="K99" s="81">
        <v>1.9734660033167495</v>
      </c>
      <c r="L99" s="80">
        <v>329</v>
      </c>
      <c r="M99" s="80">
        <v>226</v>
      </c>
      <c r="N99" s="80">
        <v>3</v>
      </c>
      <c r="O99" s="80">
        <v>293</v>
      </c>
      <c r="P99" s="80">
        <v>30</v>
      </c>
      <c r="Q99" s="144"/>
      <c r="R99" s="80">
        <v>0</v>
      </c>
      <c r="S99" s="81">
        <v>0</v>
      </c>
      <c r="T99" s="80">
        <v>0</v>
      </c>
      <c r="U99" s="80">
        <v>145</v>
      </c>
      <c r="V99" s="80">
        <v>0</v>
      </c>
      <c r="W99" s="80">
        <v>4</v>
      </c>
      <c r="X99" s="80">
        <v>0</v>
      </c>
      <c r="Y99" s="80">
        <v>0</v>
      </c>
      <c r="Z99" s="80">
        <v>0</v>
      </c>
      <c r="AA99" s="80">
        <v>4</v>
      </c>
      <c r="AB99" s="80">
        <v>3</v>
      </c>
      <c r="AC99" s="80">
        <v>1</v>
      </c>
      <c r="AD99" s="80">
        <v>20</v>
      </c>
      <c r="AE99" s="80">
        <v>16</v>
      </c>
      <c r="AF99" s="80">
        <v>0</v>
      </c>
      <c r="AG99" s="80">
        <v>3</v>
      </c>
      <c r="AH99" s="80">
        <v>0</v>
      </c>
      <c r="AI99" s="80">
        <v>156</v>
      </c>
      <c r="AJ99" s="80">
        <v>28</v>
      </c>
      <c r="AK99" s="80">
        <v>2</v>
      </c>
      <c r="AL99" s="80">
        <v>4</v>
      </c>
      <c r="AM99" s="80">
        <v>0</v>
      </c>
      <c r="AN99" s="80">
        <v>0</v>
      </c>
      <c r="AO99" s="80">
        <v>4</v>
      </c>
      <c r="AP99" s="81">
        <v>22.111663902708681</v>
      </c>
      <c r="AQ99" s="81">
        <v>0</v>
      </c>
      <c r="AR99" s="81">
        <f t="shared" si="43"/>
        <v>92.156862745098039</v>
      </c>
      <c r="AS99" s="81">
        <v>0</v>
      </c>
      <c r="AU99" s="74" t="e">
        <f>#REF!</f>
        <v>#REF!</v>
      </c>
      <c r="AV99" s="83" t="str">
        <f t="shared" si="52"/>
        <v/>
      </c>
      <c r="AW99" s="83" t="str">
        <f t="shared" si="44"/>
        <v/>
      </c>
      <c r="AX99" s="83" t="str">
        <f t="shared" si="53"/>
        <v/>
      </c>
      <c r="AY99" s="83" t="str">
        <f t="shared" si="45"/>
        <v/>
      </c>
      <c r="AZ99" s="82"/>
      <c r="BA99" s="83" t="str">
        <f t="shared" si="46"/>
        <v/>
      </c>
      <c r="BB99" s="82"/>
      <c r="BC99" s="83" t="str">
        <f t="shared" si="54"/>
        <v/>
      </c>
      <c r="BD99" s="83" t="str">
        <f t="shared" si="55"/>
        <v/>
      </c>
      <c r="BE99" s="83" t="str">
        <f t="shared" si="56"/>
        <v/>
      </c>
      <c r="BF99" s="83" t="str">
        <f t="shared" si="57"/>
        <v/>
      </c>
      <c r="BG99" s="83" t="str">
        <f t="shared" si="47"/>
        <v/>
      </c>
      <c r="BH99" s="83" t="str">
        <f t="shared" si="47"/>
        <v/>
      </c>
      <c r="BI99" s="83" t="str">
        <f t="shared" si="58"/>
        <v/>
      </c>
      <c r="BJ99" s="83" t="str">
        <f t="shared" si="48"/>
        <v/>
      </c>
      <c r="BK99" s="83" t="str">
        <f t="shared" si="48"/>
        <v/>
      </c>
      <c r="BL99" s="83" t="str">
        <f t="shared" si="59"/>
        <v/>
      </c>
      <c r="BM99" s="83" t="str">
        <f t="shared" si="49"/>
        <v/>
      </c>
      <c r="BN99" s="83" t="str">
        <f t="shared" si="50"/>
        <v/>
      </c>
      <c r="BO99" s="83" t="str">
        <f t="shared" si="51"/>
        <v/>
      </c>
    </row>
    <row r="100" spans="2:67" ht="24" customHeight="1" x14ac:dyDescent="0.2">
      <c r="B100" s="109"/>
      <c r="C100" s="108" t="s">
        <v>54</v>
      </c>
      <c r="D100" s="80">
        <v>91132</v>
      </c>
      <c r="E100" s="80">
        <v>23473</v>
      </c>
      <c r="F100" s="81">
        <v>25.757143484176797</v>
      </c>
      <c r="G100" s="80">
        <v>22964</v>
      </c>
      <c r="H100" s="80">
        <v>509</v>
      </c>
      <c r="I100" s="80">
        <v>348</v>
      </c>
      <c r="J100" s="80">
        <v>2</v>
      </c>
      <c r="K100" s="81">
        <v>2.1684488561325779</v>
      </c>
      <c r="L100" s="80">
        <v>475</v>
      </c>
      <c r="M100" s="80">
        <v>326</v>
      </c>
      <c r="N100" s="80">
        <v>2</v>
      </c>
      <c r="O100" s="80">
        <v>364</v>
      </c>
      <c r="P100" s="80">
        <v>44</v>
      </c>
      <c r="Q100" s="144"/>
      <c r="R100" s="80">
        <v>0</v>
      </c>
      <c r="S100" s="81">
        <v>0</v>
      </c>
      <c r="T100" s="80">
        <v>0</v>
      </c>
      <c r="U100" s="80">
        <v>183</v>
      </c>
      <c r="V100" s="80">
        <v>0</v>
      </c>
      <c r="W100" s="80">
        <v>2</v>
      </c>
      <c r="X100" s="80">
        <v>0</v>
      </c>
      <c r="Y100" s="80">
        <v>0</v>
      </c>
      <c r="Z100" s="80">
        <v>1</v>
      </c>
      <c r="AA100" s="80">
        <v>3</v>
      </c>
      <c r="AB100" s="80">
        <v>3</v>
      </c>
      <c r="AC100" s="80">
        <v>0</v>
      </c>
      <c r="AD100" s="80">
        <v>27</v>
      </c>
      <c r="AE100" s="80">
        <v>21</v>
      </c>
      <c r="AF100" s="80">
        <v>0</v>
      </c>
      <c r="AG100" s="80">
        <v>2</v>
      </c>
      <c r="AH100" s="80">
        <v>0</v>
      </c>
      <c r="AI100" s="80">
        <v>256</v>
      </c>
      <c r="AJ100" s="80">
        <v>34</v>
      </c>
      <c r="AK100" s="80">
        <v>5</v>
      </c>
      <c r="AL100" s="80">
        <v>3</v>
      </c>
      <c r="AM100" s="80">
        <v>0</v>
      </c>
      <c r="AN100" s="80">
        <v>0</v>
      </c>
      <c r="AO100" s="80">
        <v>3</v>
      </c>
      <c r="AP100" s="81">
        <v>12.780641588207729</v>
      </c>
      <c r="AQ100" s="81">
        <v>0</v>
      </c>
      <c r="AR100" s="81">
        <f t="shared" si="43"/>
        <v>93.320235756385074</v>
      </c>
      <c r="AS100" s="81">
        <v>0</v>
      </c>
      <c r="AU100" s="74" t="e">
        <f>#REF!</f>
        <v>#REF!</v>
      </c>
      <c r="AV100" s="83" t="str">
        <f t="shared" si="52"/>
        <v/>
      </c>
      <c r="AW100" s="83" t="str">
        <f t="shared" si="44"/>
        <v/>
      </c>
      <c r="AX100" s="83" t="str">
        <f t="shared" si="53"/>
        <v/>
      </c>
      <c r="AY100" s="83" t="str">
        <f t="shared" si="45"/>
        <v/>
      </c>
      <c r="AZ100" s="82"/>
      <c r="BA100" s="83" t="str">
        <f t="shared" si="46"/>
        <v/>
      </c>
      <c r="BB100" s="82"/>
      <c r="BC100" s="83" t="str">
        <f t="shared" si="54"/>
        <v/>
      </c>
      <c r="BD100" s="83" t="str">
        <f t="shared" si="55"/>
        <v/>
      </c>
      <c r="BE100" s="83" t="str">
        <f t="shared" si="56"/>
        <v/>
      </c>
      <c r="BF100" s="83" t="str">
        <f t="shared" si="57"/>
        <v/>
      </c>
      <c r="BG100" s="83" t="str">
        <f t="shared" si="47"/>
        <v/>
      </c>
      <c r="BH100" s="83" t="str">
        <f t="shared" si="47"/>
        <v/>
      </c>
      <c r="BI100" s="83" t="str">
        <f t="shared" si="58"/>
        <v/>
      </c>
      <c r="BJ100" s="83" t="str">
        <f t="shared" si="48"/>
        <v/>
      </c>
      <c r="BK100" s="83" t="str">
        <f t="shared" si="48"/>
        <v/>
      </c>
      <c r="BL100" s="83" t="str">
        <f t="shared" si="59"/>
        <v/>
      </c>
      <c r="BM100" s="83" t="str">
        <f t="shared" si="49"/>
        <v/>
      </c>
      <c r="BN100" s="83" t="str">
        <f t="shared" si="50"/>
        <v/>
      </c>
      <c r="BO100" s="83" t="str">
        <f t="shared" si="51"/>
        <v/>
      </c>
    </row>
    <row r="101" spans="2:67" ht="24" customHeight="1" x14ac:dyDescent="0.2">
      <c r="B101" s="109"/>
      <c r="C101" s="108" t="s">
        <v>55</v>
      </c>
      <c r="D101" s="80">
        <v>69792</v>
      </c>
      <c r="E101" s="80">
        <v>14187</v>
      </c>
      <c r="F101" s="81">
        <v>20.327544704264099</v>
      </c>
      <c r="G101" s="80">
        <v>13798</v>
      </c>
      <c r="H101" s="80">
        <v>389</v>
      </c>
      <c r="I101" s="80">
        <v>256</v>
      </c>
      <c r="J101" s="80">
        <v>2</v>
      </c>
      <c r="K101" s="81">
        <v>2.7419468527525201</v>
      </c>
      <c r="L101" s="80">
        <v>370</v>
      </c>
      <c r="M101" s="80">
        <v>248</v>
      </c>
      <c r="N101" s="80">
        <v>2</v>
      </c>
      <c r="O101" s="80">
        <v>173</v>
      </c>
      <c r="P101" s="80">
        <v>31</v>
      </c>
      <c r="Q101" s="144"/>
      <c r="R101" s="80">
        <v>0</v>
      </c>
      <c r="S101" s="81">
        <v>0</v>
      </c>
      <c r="T101" s="80">
        <v>0</v>
      </c>
      <c r="U101" s="80">
        <v>133</v>
      </c>
      <c r="V101" s="80">
        <v>0</v>
      </c>
      <c r="W101" s="80">
        <v>2</v>
      </c>
      <c r="X101" s="80">
        <v>0</v>
      </c>
      <c r="Y101" s="80">
        <v>1</v>
      </c>
      <c r="Z101" s="80">
        <v>0</v>
      </c>
      <c r="AA101" s="80">
        <v>3</v>
      </c>
      <c r="AB101" s="80">
        <v>3</v>
      </c>
      <c r="AC101" s="80">
        <v>0</v>
      </c>
      <c r="AD101" s="80">
        <v>24</v>
      </c>
      <c r="AE101" s="80">
        <v>19</v>
      </c>
      <c r="AF101" s="80">
        <v>1</v>
      </c>
      <c r="AG101" s="80">
        <v>1</v>
      </c>
      <c r="AH101" s="80">
        <v>0</v>
      </c>
      <c r="AI101" s="80">
        <v>208</v>
      </c>
      <c r="AJ101" s="80">
        <v>19</v>
      </c>
      <c r="AK101" s="80">
        <v>2</v>
      </c>
      <c r="AL101" s="80">
        <v>3</v>
      </c>
      <c r="AM101" s="80">
        <v>0</v>
      </c>
      <c r="AN101" s="80">
        <v>0</v>
      </c>
      <c r="AO101" s="80">
        <v>3</v>
      </c>
      <c r="AP101" s="81">
        <v>21.146119687037427</v>
      </c>
      <c r="AQ101" s="81">
        <v>0</v>
      </c>
      <c r="AR101" s="81">
        <f t="shared" si="43"/>
        <v>95.115681233933159</v>
      </c>
      <c r="AS101" s="81">
        <v>0</v>
      </c>
      <c r="AU101" s="74" t="e">
        <f>#REF!</f>
        <v>#REF!</v>
      </c>
      <c r="AV101" s="83" t="str">
        <f t="shared" si="52"/>
        <v/>
      </c>
      <c r="AW101" s="83" t="str">
        <f t="shared" si="44"/>
        <v/>
      </c>
      <c r="AX101" s="83" t="str">
        <f t="shared" si="53"/>
        <v/>
      </c>
      <c r="AY101" s="83" t="str">
        <f t="shared" si="45"/>
        <v/>
      </c>
      <c r="AZ101" s="82"/>
      <c r="BA101" s="83" t="str">
        <f t="shared" si="46"/>
        <v/>
      </c>
      <c r="BB101" s="82"/>
      <c r="BC101" s="83" t="str">
        <f t="shared" si="54"/>
        <v/>
      </c>
      <c r="BD101" s="83" t="str">
        <f t="shared" si="55"/>
        <v/>
      </c>
      <c r="BE101" s="83" t="str">
        <f t="shared" si="56"/>
        <v/>
      </c>
      <c r="BF101" s="83" t="str">
        <f t="shared" si="57"/>
        <v/>
      </c>
      <c r="BG101" s="83" t="str">
        <f t="shared" si="47"/>
        <v/>
      </c>
      <c r="BH101" s="83" t="str">
        <f t="shared" si="47"/>
        <v/>
      </c>
      <c r="BI101" s="83" t="str">
        <f t="shared" si="58"/>
        <v/>
      </c>
      <c r="BJ101" s="83" t="str">
        <f t="shared" si="48"/>
        <v/>
      </c>
      <c r="BK101" s="83" t="str">
        <f t="shared" si="48"/>
        <v/>
      </c>
      <c r="BL101" s="83" t="str">
        <f t="shared" si="59"/>
        <v/>
      </c>
      <c r="BM101" s="83" t="str">
        <f t="shared" si="49"/>
        <v/>
      </c>
      <c r="BN101" s="83" t="str">
        <f t="shared" si="50"/>
        <v/>
      </c>
      <c r="BO101" s="83" t="str">
        <f t="shared" si="51"/>
        <v/>
      </c>
    </row>
    <row r="102" spans="2:67" ht="24" customHeight="1" thickBot="1" x14ac:dyDescent="0.25">
      <c r="B102" s="109"/>
      <c r="C102" s="110" t="s">
        <v>56</v>
      </c>
      <c r="D102" s="90">
        <v>161580</v>
      </c>
      <c r="E102" s="90">
        <v>13040</v>
      </c>
      <c r="F102" s="91">
        <v>8.0703057309072896</v>
      </c>
      <c r="G102" s="90">
        <v>12593</v>
      </c>
      <c r="H102" s="90">
        <v>447</v>
      </c>
      <c r="I102" s="90">
        <v>268</v>
      </c>
      <c r="J102" s="90">
        <v>4</v>
      </c>
      <c r="K102" s="91">
        <v>3.4279141104294482</v>
      </c>
      <c r="L102" s="90">
        <v>401</v>
      </c>
      <c r="M102" s="90">
        <v>245</v>
      </c>
      <c r="N102" s="90">
        <v>4</v>
      </c>
      <c r="O102" s="90">
        <v>91</v>
      </c>
      <c r="P102" s="90">
        <v>11</v>
      </c>
      <c r="Q102" s="147"/>
      <c r="R102" s="90">
        <v>0</v>
      </c>
      <c r="S102" s="91">
        <v>0</v>
      </c>
      <c r="T102" s="90">
        <v>0</v>
      </c>
      <c r="U102" s="90">
        <v>139</v>
      </c>
      <c r="V102" s="90">
        <v>0</v>
      </c>
      <c r="W102" s="90">
        <v>4</v>
      </c>
      <c r="X102" s="90">
        <v>0</v>
      </c>
      <c r="Y102" s="90">
        <v>0</v>
      </c>
      <c r="Z102" s="90">
        <v>0</v>
      </c>
      <c r="AA102" s="90">
        <v>5</v>
      </c>
      <c r="AB102" s="90">
        <v>4</v>
      </c>
      <c r="AC102" s="90">
        <v>0</v>
      </c>
      <c r="AD102" s="90">
        <v>25</v>
      </c>
      <c r="AE102" s="90">
        <v>19</v>
      </c>
      <c r="AF102" s="90">
        <v>0</v>
      </c>
      <c r="AG102" s="90">
        <v>6</v>
      </c>
      <c r="AH102" s="90">
        <v>0</v>
      </c>
      <c r="AI102" s="90">
        <v>221</v>
      </c>
      <c r="AJ102" s="90">
        <v>46</v>
      </c>
      <c r="AK102" s="90">
        <v>7</v>
      </c>
      <c r="AL102" s="90">
        <v>5</v>
      </c>
      <c r="AM102" s="90">
        <v>0</v>
      </c>
      <c r="AN102" s="90">
        <v>0</v>
      </c>
      <c r="AO102" s="90">
        <v>5</v>
      </c>
      <c r="AP102" s="91">
        <v>38.343558282208591</v>
      </c>
      <c r="AQ102" s="91">
        <v>0</v>
      </c>
      <c r="AR102" s="91">
        <f t="shared" si="43"/>
        <v>89.709172259507838</v>
      </c>
      <c r="AS102" s="91">
        <v>0</v>
      </c>
      <c r="AU102" s="74" t="e">
        <f>#REF!</f>
        <v>#REF!</v>
      </c>
      <c r="AV102" s="83" t="str">
        <f t="shared" si="52"/>
        <v/>
      </c>
      <c r="AW102" s="83" t="str">
        <f t="shared" si="44"/>
        <v/>
      </c>
      <c r="AX102" s="83" t="str">
        <f t="shared" si="53"/>
        <v/>
      </c>
      <c r="AY102" s="83" t="str">
        <f t="shared" si="45"/>
        <v/>
      </c>
      <c r="AZ102" s="82"/>
      <c r="BA102" s="83" t="str">
        <f t="shared" si="46"/>
        <v/>
      </c>
      <c r="BB102" s="82"/>
      <c r="BC102" s="83" t="str">
        <f t="shared" si="54"/>
        <v/>
      </c>
      <c r="BD102" s="83" t="str">
        <f t="shared" si="55"/>
        <v/>
      </c>
      <c r="BE102" s="83" t="str">
        <f t="shared" si="56"/>
        <v>×</v>
      </c>
      <c r="BF102" s="83" t="str">
        <f t="shared" si="57"/>
        <v/>
      </c>
      <c r="BG102" s="83" t="str">
        <f t="shared" si="47"/>
        <v/>
      </c>
      <c r="BH102" s="83" t="str">
        <f t="shared" si="47"/>
        <v/>
      </c>
      <c r="BI102" s="83" t="str">
        <f t="shared" si="58"/>
        <v/>
      </c>
      <c r="BJ102" s="83" t="str">
        <f t="shared" si="48"/>
        <v/>
      </c>
      <c r="BK102" s="83" t="str">
        <f t="shared" si="48"/>
        <v/>
      </c>
      <c r="BL102" s="83" t="str">
        <f t="shared" si="59"/>
        <v/>
      </c>
      <c r="BM102" s="83" t="str">
        <f t="shared" si="49"/>
        <v/>
      </c>
      <c r="BN102" s="83" t="str">
        <f t="shared" si="50"/>
        <v/>
      </c>
      <c r="BO102" s="83" t="str">
        <f t="shared" si="51"/>
        <v/>
      </c>
    </row>
    <row r="103" spans="2:67" ht="24" customHeight="1" thickBot="1" x14ac:dyDescent="0.25">
      <c r="B103" s="109"/>
      <c r="C103" s="139" t="s">
        <v>57</v>
      </c>
      <c r="D103" s="149">
        <v>768108</v>
      </c>
      <c r="E103" s="149">
        <v>92355</v>
      </c>
      <c r="F103" s="143">
        <v>12.023699792216719</v>
      </c>
      <c r="G103" s="149">
        <v>90350</v>
      </c>
      <c r="H103" s="149">
        <v>2005</v>
      </c>
      <c r="I103" s="149">
        <v>1321</v>
      </c>
      <c r="J103" s="149">
        <v>14</v>
      </c>
      <c r="K103" s="143">
        <v>2.1709707108440259</v>
      </c>
      <c r="L103" s="149">
        <v>1848</v>
      </c>
      <c r="M103" s="149">
        <v>1230</v>
      </c>
      <c r="N103" s="149">
        <v>14</v>
      </c>
      <c r="O103" s="149">
        <v>1355</v>
      </c>
      <c r="P103" s="149">
        <v>145</v>
      </c>
      <c r="Q103" s="150"/>
      <c r="R103" s="149">
        <v>0</v>
      </c>
      <c r="S103" s="143">
        <v>0</v>
      </c>
      <c r="T103" s="149">
        <v>0</v>
      </c>
      <c r="U103" s="149">
        <v>729</v>
      </c>
      <c r="V103" s="149">
        <v>0</v>
      </c>
      <c r="W103" s="149">
        <v>14</v>
      </c>
      <c r="X103" s="149">
        <v>0</v>
      </c>
      <c r="Y103" s="149">
        <v>1</v>
      </c>
      <c r="Z103" s="149">
        <v>1</v>
      </c>
      <c r="AA103" s="149">
        <v>17</v>
      </c>
      <c r="AB103" s="149">
        <v>15</v>
      </c>
      <c r="AC103" s="149">
        <v>1</v>
      </c>
      <c r="AD103" s="149">
        <v>108</v>
      </c>
      <c r="AE103" s="149">
        <v>86</v>
      </c>
      <c r="AF103" s="149">
        <v>1</v>
      </c>
      <c r="AG103" s="149">
        <v>12</v>
      </c>
      <c r="AH103" s="149">
        <v>0</v>
      </c>
      <c r="AI103" s="149">
        <v>969</v>
      </c>
      <c r="AJ103" s="149">
        <v>157</v>
      </c>
      <c r="AK103" s="149">
        <v>19</v>
      </c>
      <c r="AL103" s="149">
        <v>17</v>
      </c>
      <c r="AM103" s="149">
        <v>0</v>
      </c>
      <c r="AN103" s="149">
        <v>0</v>
      </c>
      <c r="AO103" s="149">
        <v>17</v>
      </c>
      <c r="AP103" s="143">
        <v>18.407232959774781</v>
      </c>
      <c r="AQ103" s="143">
        <v>0</v>
      </c>
      <c r="AR103" s="143">
        <f t="shared" si="43"/>
        <v>92.169576059850371</v>
      </c>
      <c r="AS103" s="143">
        <v>0</v>
      </c>
      <c r="AU103" s="74" t="e">
        <f>#REF!</f>
        <v>#REF!</v>
      </c>
      <c r="AV103" s="83" t="str">
        <f t="shared" si="52"/>
        <v/>
      </c>
      <c r="AW103" s="83" t="str">
        <f t="shared" si="44"/>
        <v/>
      </c>
      <c r="AX103" s="83" t="str">
        <f t="shared" si="53"/>
        <v/>
      </c>
      <c r="AY103" s="83" t="str">
        <f t="shared" si="45"/>
        <v/>
      </c>
      <c r="AZ103" s="82"/>
      <c r="BA103" s="83" t="str">
        <f t="shared" si="46"/>
        <v/>
      </c>
      <c r="BB103" s="82"/>
      <c r="BC103" s="83" t="str">
        <f t="shared" si="54"/>
        <v/>
      </c>
      <c r="BD103" s="83" t="str">
        <f t="shared" si="55"/>
        <v/>
      </c>
      <c r="BE103" s="83" t="str">
        <f t="shared" si="56"/>
        <v>×</v>
      </c>
      <c r="BF103" s="83" t="str">
        <f t="shared" si="57"/>
        <v/>
      </c>
      <c r="BG103" s="83" t="str">
        <f t="shared" si="47"/>
        <v/>
      </c>
      <c r="BH103" s="83" t="str">
        <f t="shared" si="47"/>
        <v/>
      </c>
      <c r="BI103" s="83" t="str">
        <f t="shared" si="58"/>
        <v/>
      </c>
      <c r="BJ103" s="83" t="str">
        <f t="shared" si="48"/>
        <v/>
      </c>
      <c r="BK103" s="83" t="str">
        <f t="shared" si="48"/>
        <v/>
      </c>
      <c r="BL103" s="83" t="str">
        <f t="shared" si="59"/>
        <v/>
      </c>
      <c r="BM103" s="83" t="str">
        <f t="shared" si="49"/>
        <v/>
      </c>
      <c r="BN103" s="83" t="str">
        <f t="shared" si="50"/>
        <v/>
      </c>
      <c r="BO103" s="83" t="str">
        <f t="shared" si="51"/>
        <v/>
      </c>
    </row>
    <row r="104" spans="2:67" ht="24" customHeight="1" thickTop="1" x14ac:dyDescent="0.2">
      <c r="B104" s="151"/>
      <c r="C104" s="93" t="s">
        <v>58</v>
      </c>
      <c r="D104" s="97">
        <v>1448936</v>
      </c>
      <c r="E104" s="97">
        <v>154773</v>
      </c>
      <c r="F104" s="98">
        <v>10.681838259246785</v>
      </c>
      <c r="G104" s="97">
        <v>150789</v>
      </c>
      <c r="H104" s="97">
        <v>3984</v>
      </c>
      <c r="I104" s="97">
        <v>2397</v>
      </c>
      <c r="J104" s="97">
        <v>55</v>
      </c>
      <c r="K104" s="98">
        <v>2.5740923804539553</v>
      </c>
      <c r="L104" s="97">
        <v>3609</v>
      </c>
      <c r="M104" s="97">
        <v>2197</v>
      </c>
      <c r="N104" s="97">
        <v>51</v>
      </c>
      <c r="O104" s="97">
        <v>20458</v>
      </c>
      <c r="P104" s="97">
        <v>2896</v>
      </c>
      <c r="Q104" s="152"/>
      <c r="R104" s="97">
        <v>11</v>
      </c>
      <c r="S104" s="98">
        <v>0.37983425414364641</v>
      </c>
      <c r="T104" s="97">
        <v>8</v>
      </c>
      <c r="U104" s="97">
        <v>1300</v>
      </c>
      <c r="V104" s="97">
        <v>1</v>
      </c>
      <c r="W104" s="97">
        <v>31</v>
      </c>
      <c r="X104" s="97">
        <v>5</v>
      </c>
      <c r="Y104" s="97">
        <v>7</v>
      </c>
      <c r="Z104" s="97">
        <v>7</v>
      </c>
      <c r="AA104" s="97">
        <v>53</v>
      </c>
      <c r="AB104" s="97">
        <v>34</v>
      </c>
      <c r="AC104" s="97">
        <v>12</v>
      </c>
      <c r="AD104" s="97">
        <v>240</v>
      </c>
      <c r="AE104" s="97">
        <v>182</v>
      </c>
      <c r="AF104" s="97">
        <v>12</v>
      </c>
      <c r="AG104" s="97">
        <v>30</v>
      </c>
      <c r="AH104" s="97">
        <v>1</v>
      </c>
      <c r="AI104" s="97">
        <v>1959</v>
      </c>
      <c r="AJ104" s="97">
        <v>374</v>
      </c>
      <c r="AK104" s="97">
        <v>43</v>
      </c>
      <c r="AL104" s="97">
        <v>50</v>
      </c>
      <c r="AM104" s="97">
        <v>2</v>
      </c>
      <c r="AN104" s="97">
        <v>1</v>
      </c>
      <c r="AO104" s="97">
        <v>53</v>
      </c>
      <c r="AP104" s="98">
        <v>34.243698836360345</v>
      </c>
      <c r="AQ104" s="98">
        <v>0.64610752521434611</v>
      </c>
      <c r="AR104" s="98">
        <f t="shared" si="43"/>
        <v>90.587349397590359</v>
      </c>
      <c r="AS104" s="98">
        <f t="shared" si="60"/>
        <v>72.727272727272734</v>
      </c>
      <c r="AU104" s="74" t="e">
        <f>#REF!</f>
        <v>#REF!</v>
      </c>
      <c r="AV104" s="83" t="str">
        <f t="shared" si="52"/>
        <v/>
      </c>
      <c r="AW104" s="83" t="str">
        <f t="shared" si="44"/>
        <v/>
      </c>
      <c r="AX104" s="83" t="str">
        <f t="shared" si="53"/>
        <v/>
      </c>
      <c r="AY104" s="83" t="str">
        <f t="shared" si="45"/>
        <v/>
      </c>
      <c r="AZ104" s="82"/>
      <c r="BA104" s="83" t="str">
        <f t="shared" si="46"/>
        <v/>
      </c>
      <c r="BB104" s="82"/>
      <c r="BC104" s="83" t="str">
        <f t="shared" si="54"/>
        <v/>
      </c>
      <c r="BD104" s="83" t="str">
        <f t="shared" si="55"/>
        <v/>
      </c>
      <c r="BE104" s="83" t="str">
        <f t="shared" si="56"/>
        <v>×</v>
      </c>
      <c r="BF104" s="83" t="str">
        <f t="shared" si="57"/>
        <v/>
      </c>
      <c r="BG104" s="83" t="str">
        <f t="shared" si="47"/>
        <v/>
      </c>
      <c r="BH104" s="83" t="str">
        <f t="shared" si="47"/>
        <v/>
      </c>
      <c r="BI104" s="83" t="str">
        <f t="shared" si="58"/>
        <v/>
      </c>
      <c r="BJ104" s="83" t="str">
        <f t="shared" si="48"/>
        <v/>
      </c>
      <c r="BK104" s="83" t="str">
        <f t="shared" si="48"/>
        <v/>
      </c>
      <c r="BL104" s="83" t="str">
        <f t="shared" si="59"/>
        <v/>
      </c>
      <c r="BM104" s="83" t="str">
        <f t="shared" si="49"/>
        <v/>
      </c>
      <c r="BN104" s="83" t="str">
        <f t="shared" si="50"/>
        <v/>
      </c>
      <c r="BO104" s="83" t="str">
        <f t="shared" si="51"/>
        <v/>
      </c>
    </row>
    <row r="107" spans="2:67" ht="17.100000000000001" customHeight="1" x14ac:dyDescent="0.15">
      <c r="C107" s="74" t="s">
        <v>63</v>
      </c>
      <c r="D107" s="74">
        <f>SUM(D84:D89,D95:D99)</f>
        <v>828014</v>
      </c>
      <c r="E107" s="74">
        <f t="shared" ref="E107:AQ107" si="61">SUM(E84:E89,E95:E99)</f>
        <v>58797</v>
      </c>
      <c r="F107" s="74">
        <f t="shared" si="61"/>
        <v>75.084388505752244</v>
      </c>
      <c r="G107" s="74">
        <f>SUM(G84:G89,G95:G99)</f>
        <v>57720</v>
      </c>
      <c r="H107" s="74">
        <f t="shared" si="61"/>
        <v>1077</v>
      </c>
      <c r="I107" s="74">
        <f t="shared" si="61"/>
        <v>704</v>
      </c>
      <c r="J107" s="74">
        <f t="shared" si="61"/>
        <v>12</v>
      </c>
      <c r="K107" s="74">
        <f t="shared" si="61"/>
        <v>15.939752170030179</v>
      </c>
      <c r="L107" s="74">
        <f t="shared" si="61"/>
        <v>950</v>
      </c>
      <c r="M107" s="74">
        <f t="shared" si="61"/>
        <v>630</v>
      </c>
      <c r="N107" s="74">
        <f t="shared" si="61"/>
        <v>11</v>
      </c>
      <c r="O107" s="74">
        <f t="shared" si="61"/>
        <v>6864</v>
      </c>
      <c r="P107" s="74">
        <f t="shared" si="61"/>
        <v>780</v>
      </c>
      <c r="Q107" s="74">
        <f t="shared" si="61"/>
        <v>0</v>
      </c>
      <c r="R107" s="74">
        <f t="shared" si="61"/>
        <v>3</v>
      </c>
      <c r="S107" s="74">
        <f t="shared" si="61"/>
        <v>2.477034120734908</v>
      </c>
      <c r="T107" s="74">
        <f t="shared" si="61"/>
        <v>2</v>
      </c>
      <c r="U107" s="74">
        <f t="shared" si="61"/>
        <v>400</v>
      </c>
      <c r="V107" s="74">
        <f t="shared" si="61"/>
        <v>0</v>
      </c>
      <c r="W107" s="74">
        <f t="shared" si="61"/>
        <v>8</v>
      </c>
      <c r="X107" s="74">
        <f t="shared" si="61"/>
        <v>1</v>
      </c>
      <c r="Y107" s="74">
        <f t="shared" si="61"/>
        <v>1</v>
      </c>
      <c r="Z107" s="74">
        <f t="shared" si="61"/>
        <v>1</v>
      </c>
      <c r="AA107" s="74">
        <f t="shared" si="61"/>
        <v>11</v>
      </c>
      <c r="AB107" s="74">
        <f t="shared" si="61"/>
        <v>7</v>
      </c>
      <c r="AC107" s="74">
        <f t="shared" si="61"/>
        <v>4</v>
      </c>
      <c r="AD107" s="74">
        <f t="shared" si="61"/>
        <v>56</v>
      </c>
      <c r="AE107" s="74">
        <f t="shared" si="61"/>
        <v>47</v>
      </c>
      <c r="AF107" s="74">
        <f t="shared" si="61"/>
        <v>1</v>
      </c>
      <c r="AG107" s="74">
        <f t="shared" si="61"/>
        <v>9</v>
      </c>
      <c r="AH107" s="74">
        <f t="shared" si="61"/>
        <v>0</v>
      </c>
      <c r="AI107" s="74">
        <f t="shared" si="61"/>
        <v>468</v>
      </c>
      <c r="AJ107" s="74">
        <f t="shared" si="61"/>
        <v>126</v>
      </c>
      <c r="AK107" s="74">
        <f t="shared" si="61"/>
        <v>10</v>
      </c>
      <c r="AL107" s="74">
        <f t="shared" si="61"/>
        <v>11</v>
      </c>
      <c r="AM107" s="74">
        <f t="shared" si="61"/>
        <v>0</v>
      </c>
      <c r="AN107" s="74">
        <f t="shared" si="61"/>
        <v>0</v>
      </c>
      <c r="AO107" s="74">
        <f t="shared" si="61"/>
        <v>11</v>
      </c>
      <c r="AP107" s="74">
        <f t="shared" si="61"/>
        <v>156.21323299718131</v>
      </c>
      <c r="AQ107" s="74">
        <f t="shared" si="61"/>
        <v>0</v>
      </c>
    </row>
    <row r="108" spans="2:67" ht="17.100000000000001" customHeight="1" x14ac:dyDescent="0.15">
      <c r="C108" s="74" t="s">
        <v>64</v>
      </c>
    </row>
  </sheetData>
  <sheetProtection password="BD46" sheet="1" objects="1" scenarios="1" formatCells="0"/>
  <mergeCells count="162">
    <mergeCell ref="AB77:AB78"/>
    <mergeCell ref="AC77:AC78"/>
    <mergeCell ref="AD77:AD78"/>
    <mergeCell ref="AE77:AE78"/>
    <mergeCell ref="AF77:AF78"/>
    <mergeCell ref="M77:M78"/>
    <mergeCell ref="N77:N78"/>
    <mergeCell ref="V77:V78"/>
    <mergeCell ref="W77:W78"/>
    <mergeCell ref="X77:X78"/>
    <mergeCell ref="Y77:Y78"/>
    <mergeCell ref="AG74:AG78"/>
    <mergeCell ref="AH74:AH78"/>
    <mergeCell ref="AI74:AI78"/>
    <mergeCell ref="AL75:AL78"/>
    <mergeCell ref="AM75:AM78"/>
    <mergeCell ref="AN75:AN78"/>
    <mergeCell ref="R74:R78"/>
    <mergeCell ref="S74:S78"/>
    <mergeCell ref="T74:T78"/>
    <mergeCell ref="U74:U78"/>
    <mergeCell ref="V74:AC75"/>
    <mergeCell ref="AD74:AF76"/>
    <mergeCell ref="V76:Z76"/>
    <mergeCell ref="AA76:AA78"/>
    <mergeCell ref="AB76:AC76"/>
    <mergeCell ref="Z77:Z78"/>
    <mergeCell ref="H74:J76"/>
    <mergeCell ref="K74:K78"/>
    <mergeCell ref="L74:N76"/>
    <mergeCell ref="O74:O78"/>
    <mergeCell ref="P74:P78"/>
    <mergeCell ref="Q74:Q78"/>
    <mergeCell ref="H77:H78"/>
    <mergeCell ref="I77:I78"/>
    <mergeCell ref="J77:J78"/>
    <mergeCell ref="L77:L78"/>
    <mergeCell ref="AJ73:AJ78"/>
    <mergeCell ref="AK73:AK78"/>
    <mergeCell ref="AL73:AO74"/>
    <mergeCell ref="AP73:AP78"/>
    <mergeCell ref="AQ73:AQ78"/>
    <mergeCell ref="AR73:AS74"/>
    <mergeCell ref="AO75:AO78"/>
    <mergeCell ref="AR75:AR78"/>
    <mergeCell ref="AS75:AS78"/>
    <mergeCell ref="AE42:AE43"/>
    <mergeCell ref="AF42:AF43"/>
    <mergeCell ref="B73:C78"/>
    <mergeCell ref="D73:D78"/>
    <mergeCell ref="E73:E78"/>
    <mergeCell ref="F73:F78"/>
    <mergeCell ref="G73:N73"/>
    <mergeCell ref="O73:T73"/>
    <mergeCell ref="U73:AI73"/>
    <mergeCell ref="G74:G78"/>
    <mergeCell ref="H42:H43"/>
    <mergeCell ref="I42:I43"/>
    <mergeCell ref="J42:J43"/>
    <mergeCell ref="L42:L43"/>
    <mergeCell ref="M42:M43"/>
    <mergeCell ref="N42:N43"/>
    <mergeCell ref="AO40:AO43"/>
    <mergeCell ref="AR40:AR43"/>
    <mergeCell ref="AS40:AS43"/>
    <mergeCell ref="V41:Z41"/>
    <mergeCell ref="AA41:AA43"/>
    <mergeCell ref="AB41:AC41"/>
    <mergeCell ref="V42:V43"/>
    <mergeCell ref="W42:W43"/>
    <mergeCell ref="X42:X43"/>
    <mergeCell ref="Y42:Y43"/>
    <mergeCell ref="T39:T43"/>
    <mergeCell ref="U39:U43"/>
    <mergeCell ref="V39:AC40"/>
    <mergeCell ref="AD39:AF41"/>
    <mergeCell ref="AG39:AG43"/>
    <mergeCell ref="AH39:AH43"/>
    <mergeCell ref="Z42:Z43"/>
    <mergeCell ref="AB42:AB43"/>
    <mergeCell ref="AC42:AC43"/>
    <mergeCell ref="AD42:AD43"/>
    <mergeCell ref="AR38:AS39"/>
    <mergeCell ref="G39:G43"/>
    <mergeCell ref="H39:J41"/>
    <mergeCell ref="K39:K43"/>
    <mergeCell ref="L39:N41"/>
    <mergeCell ref="O39:O43"/>
    <mergeCell ref="P39:P43"/>
    <mergeCell ref="Q39:Q43"/>
    <mergeCell ref="R39:R43"/>
    <mergeCell ref="S39:S43"/>
    <mergeCell ref="U38:AI38"/>
    <mergeCell ref="AJ38:AJ43"/>
    <mergeCell ref="AK38:AK43"/>
    <mergeCell ref="AL38:AO39"/>
    <mergeCell ref="AP38:AP43"/>
    <mergeCell ref="AQ38:AQ43"/>
    <mergeCell ref="AI39:AI43"/>
    <mergeCell ref="AL40:AL43"/>
    <mergeCell ref="AM40:AM43"/>
    <mergeCell ref="AN40:AN43"/>
    <mergeCell ref="AC7:AC8"/>
    <mergeCell ref="AD7:AD8"/>
    <mergeCell ref="AE7:AE8"/>
    <mergeCell ref="AF7:AF8"/>
    <mergeCell ref="B38:C43"/>
    <mergeCell ref="D38:D43"/>
    <mergeCell ref="E38:E43"/>
    <mergeCell ref="F38:F43"/>
    <mergeCell ref="G38:N38"/>
    <mergeCell ref="O38:T38"/>
    <mergeCell ref="V7:V8"/>
    <mergeCell ref="W7:W8"/>
    <mergeCell ref="X7:X8"/>
    <mergeCell ref="Y7:Y8"/>
    <mergeCell ref="Z7:Z8"/>
    <mergeCell ref="AB7:AB8"/>
    <mergeCell ref="AR5:AR8"/>
    <mergeCell ref="AS5:AS8"/>
    <mergeCell ref="V6:Z6"/>
    <mergeCell ref="AA6:AA8"/>
    <mergeCell ref="AB6:AC6"/>
    <mergeCell ref="H7:H8"/>
    <mergeCell ref="I7:I8"/>
    <mergeCell ref="J7:J8"/>
    <mergeCell ref="L7:L8"/>
    <mergeCell ref="M7:M8"/>
    <mergeCell ref="AH4:AH8"/>
    <mergeCell ref="AI4:AI8"/>
    <mergeCell ref="AL5:AL8"/>
    <mergeCell ref="AM5:AM8"/>
    <mergeCell ref="AN5:AN8"/>
    <mergeCell ref="AO5:AO8"/>
    <mergeCell ref="AR3:AS4"/>
    <mergeCell ref="G4:G8"/>
    <mergeCell ref="H4:J6"/>
    <mergeCell ref="K4:K8"/>
    <mergeCell ref="L4:N6"/>
    <mergeCell ref="O4:O8"/>
    <mergeCell ref="P4:P8"/>
    <mergeCell ref="Q4:Q8"/>
    <mergeCell ref="R4:R8"/>
    <mergeCell ref="S4:S8"/>
    <mergeCell ref="U3:AI3"/>
    <mergeCell ref="AJ3:AJ8"/>
    <mergeCell ref="AK3:AK8"/>
    <mergeCell ref="AL3:AO4"/>
    <mergeCell ref="AP3:AP8"/>
    <mergeCell ref="AQ3:AQ8"/>
    <mergeCell ref="U4:U8"/>
    <mergeCell ref="V4:AC5"/>
    <mergeCell ref="AD4:AF6"/>
    <mergeCell ref="AG4:AG8"/>
    <mergeCell ref="B3:C8"/>
    <mergeCell ref="D3:D8"/>
    <mergeCell ref="E3:E8"/>
    <mergeCell ref="F3:F8"/>
    <mergeCell ref="G3:N3"/>
    <mergeCell ref="O3:T3"/>
    <mergeCell ref="T4:T8"/>
    <mergeCell ref="N7:N8"/>
  </mergeCells>
  <phoneticPr fontId="3"/>
  <pageMargins left="0.75" right="0.75" top="0.62" bottom="0.55000000000000004" header="0.51200000000000001" footer="0.51200000000000001"/>
  <pageSetup paperSize="9" scale="30" pageOrder="overThenDown" orientation="landscape" r:id="rId1"/>
  <headerFooter alignWithMargins="0"/>
  <rowBreaks count="1" manualBreakCount="1">
    <brk id="70" max="4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T70"/>
  <sheetViews>
    <sheetView view="pageBreakPreview" zoomScale="60" zoomScaleNormal="75" workbookViewId="0">
      <selection activeCell="D10" sqref="D10"/>
    </sheetView>
  </sheetViews>
  <sheetFormatPr defaultColWidth="11.625" defaultRowHeight="30" customHeight="1" x14ac:dyDescent="0.2"/>
  <cols>
    <col min="1" max="1" width="2.875" style="154" customWidth="1"/>
    <col min="2" max="2" width="10.625" style="9" customWidth="1"/>
    <col min="3" max="3" width="11.75" style="9" customWidth="1"/>
    <col min="4" max="4" width="15.125" style="154" customWidth="1"/>
    <col min="5" max="5" width="12.625" style="154" customWidth="1"/>
    <col min="6" max="6" width="9.125" style="154" customWidth="1"/>
    <col min="7" max="7" width="11.5" style="154" customWidth="1"/>
    <col min="8" max="9" width="8.5" style="154" customWidth="1"/>
    <col min="10" max="10" width="7.125" style="154" customWidth="1"/>
    <col min="11" max="11" width="7.125" style="157" customWidth="1"/>
    <col min="12" max="12" width="8.375" style="154" customWidth="1"/>
    <col min="13" max="13" width="10.5" style="154" customWidth="1"/>
    <col min="14" max="14" width="7.125" style="154" customWidth="1"/>
    <col min="15" max="16" width="10" style="154" customWidth="1"/>
    <col min="17" max="17" width="10" style="156" customWidth="1"/>
    <col min="18" max="18" width="10" style="154" customWidth="1"/>
    <col min="19" max="19" width="10" style="157" customWidth="1"/>
    <col min="20" max="20" width="10" style="244" customWidth="1"/>
    <col min="21" max="21" width="8.5" style="154" customWidth="1"/>
    <col min="22" max="34" width="7.125" style="154" customWidth="1"/>
    <col min="35" max="35" width="9.375" style="154" customWidth="1"/>
    <col min="36" max="41" width="7.125" style="154" customWidth="1"/>
    <col min="42" max="43" width="9" style="154" customWidth="1"/>
    <col min="44" max="45" width="10.5" style="154" customWidth="1"/>
    <col min="46" max="46" width="3.75" style="154" customWidth="1"/>
    <col min="47" max="16384" width="11.625" style="154"/>
  </cols>
  <sheetData>
    <row r="1" spans="2:46" s="159" customFormat="1" ht="55.5" customHeight="1" x14ac:dyDescent="0.8">
      <c r="B1" s="153" t="s">
        <v>65</v>
      </c>
      <c r="C1" s="154"/>
      <c r="D1" s="154"/>
      <c r="E1" s="155"/>
      <c r="F1" s="156"/>
      <c r="G1" s="154"/>
      <c r="H1" s="154"/>
      <c r="I1" s="154"/>
      <c r="J1" s="154"/>
      <c r="K1" s="157"/>
      <c r="L1" s="154"/>
      <c r="M1" s="154"/>
      <c r="N1" s="154"/>
      <c r="O1" s="154"/>
      <c r="P1" s="154"/>
      <c r="Q1" s="156"/>
      <c r="R1" s="154"/>
      <c r="S1" s="157"/>
      <c r="T1" s="154"/>
      <c r="U1" s="154"/>
      <c r="V1" s="154"/>
      <c r="W1" s="154"/>
      <c r="X1" s="154"/>
      <c r="Y1" s="154"/>
      <c r="Z1" s="158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</row>
    <row r="2" spans="2:46" s="164" customFormat="1" ht="27" customHeight="1" x14ac:dyDescent="0.6">
      <c r="B2" s="160" t="s">
        <v>66</v>
      </c>
      <c r="C2" s="154"/>
      <c r="D2" s="154"/>
      <c r="E2" s="154"/>
      <c r="F2" s="156"/>
      <c r="G2" s="154"/>
      <c r="H2" s="154"/>
      <c r="I2" s="154"/>
      <c r="J2" s="154"/>
      <c r="K2" s="157"/>
      <c r="L2" s="154"/>
      <c r="M2" s="154"/>
      <c r="N2" s="154"/>
      <c r="O2" s="154"/>
      <c r="P2" s="154"/>
      <c r="Q2" s="156"/>
      <c r="R2" s="154"/>
      <c r="S2" s="157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61"/>
      <c r="AG2" s="154"/>
      <c r="AH2" s="154"/>
      <c r="AI2" s="154"/>
      <c r="AJ2" s="154"/>
      <c r="AK2" s="154"/>
      <c r="AL2" s="154"/>
      <c r="AM2" s="154"/>
      <c r="AN2" s="154"/>
      <c r="AO2" s="154"/>
      <c r="AP2" s="162" t="s">
        <v>67</v>
      </c>
      <c r="AQ2" s="163"/>
      <c r="AR2" s="163"/>
      <c r="AS2" s="163"/>
    </row>
    <row r="3" spans="2:46" s="175" customFormat="1" ht="30" customHeight="1" x14ac:dyDescent="0.15">
      <c r="B3" s="165" t="s">
        <v>68</v>
      </c>
      <c r="C3" s="166"/>
      <c r="D3" s="56" t="s">
        <v>4</v>
      </c>
      <c r="E3" s="56" t="s">
        <v>5</v>
      </c>
      <c r="F3" s="167" t="s">
        <v>6</v>
      </c>
      <c r="G3" s="168" t="s">
        <v>7</v>
      </c>
      <c r="H3" s="169"/>
      <c r="I3" s="169"/>
      <c r="J3" s="169"/>
      <c r="K3" s="169"/>
      <c r="L3" s="169"/>
      <c r="M3" s="169"/>
      <c r="N3" s="169"/>
      <c r="O3" s="168" t="s">
        <v>8</v>
      </c>
      <c r="P3" s="169"/>
      <c r="Q3" s="169"/>
      <c r="R3" s="169"/>
      <c r="S3" s="169"/>
      <c r="T3" s="170"/>
      <c r="U3" s="168" t="s">
        <v>9</v>
      </c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70"/>
      <c r="AJ3" s="56" t="s">
        <v>10</v>
      </c>
      <c r="AK3" s="56" t="s">
        <v>11</v>
      </c>
      <c r="AL3" s="171" t="s">
        <v>12</v>
      </c>
      <c r="AM3" s="172"/>
      <c r="AN3" s="172"/>
      <c r="AO3" s="166"/>
      <c r="AP3" s="173" t="s">
        <v>13</v>
      </c>
      <c r="AQ3" s="173" t="s">
        <v>14</v>
      </c>
      <c r="AR3" s="174" t="s">
        <v>15</v>
      </c>
      <c r="AS3" s="174"/>
    </row>
    <row r="4" spans="2:46" s="188" customFormat="1" ht="35.1" customHeight="1" x14ac:dyDescent="0.5">
      <c r="B4" s="176"/>
      <c r="C4" s="177"/>
      <c r="D4" s="178"/>
      <c r="E4" s="178"/>
      <c r="F4" s="179"/>
      <c r="G4" s="180" t="s">
        <v>25</v>
      </c>
      <c r="H4" s="171" t="s">
        <v>69</v>
      </c>
      <c r="I4" s="181"/>
      <c r="J4" s="182"/>
      <c r="K4" s="183" t="s">
        <v>18</v>
      </c>
      <c r="L4" s="171" t="s">
        <v>70</v>
      </c>
      <c r="M4" s="172"/>
      <c r="N4" s="166"/>
      <c r="O4" s="56" t="s">
        <v>20</v>
      </c>
      <c r="P4" s="56" t="s">
        <v>21</v>
      </c>
      <c r="Q4" s="167" t="s">
        <v>22</v>
      </c>
      <c r="R4" s="56" t="s">
        <v>23</v>
      </c>
      <c r="S4" s="183" t="s">
        <v>18</v>
      </c>
      <c r="T4" s="56" t="s">
        <v>24</v>
      </c>
      <c r="U4" s="56" t="s">
        <v>25</v>
      </c>
      <c r="V4" s="165" t="s">
        <v>26</v>
      </c>
      <c r="W4" s="172"/>
      <c r="X4" s="172"/>
      <c r="Y4" s="172"/>
      <c r="Z4" s="172"/>
      <c r="AA4" s="172"/>
      <c r="AB4" s="172"/>
      <c r="AC4" s="166"/>
      <c r="AD4" s="171" t="s">
        <v>71</v>
      </c>
      <c r="AE4" s="172"/>
      <c r="AF4" s="166"/>
      <c r="AG4" s="21" t="s">
        <v>28</v>
      </c>
      <c r="AH4" s="56" t="s">
        <v>29</v>
      </c>
      <c r="AI4" s="56" t="s">
        <v>30</v>
      </c>
      <c r="AJ4" s="60"/>
      <c r="AK4" s="60"/>
      <c r="AL4" s="184"/>
      <c r="AM4" s="185"/>
      <c r="AN4" s="185"/>
      <c r="AO4" s="186"/>
      <c r="AP4" s="187"/>
      <c r="AQ4" s="187"/>
      <c r="AR4" s="174"/>
      <c r="AS4" s="174"/>
    </row>
    <row r="5" spans="2:46" s="188" customFormat="1" ht="35.1" customHeight="1" x14ac:dyDescent="0.5">
      <c r="B5" s="176"/>
      <c r="C5" s="177"/>
      <c r="D5" s="178"/>
      <c r="E5" s="178"/>
      <c r="F5" s="179"/>
      <c r="G5" s="60"/>
      <c r="H5" s="189"/>
      <c r="I5" s="190"/>
      <c r="J5" s="191"/>
      <c r="K5" s="192"/>
      <c r="L5" s="176"/>
      <c r="M5" s="193"/>
      <c r="N5" s="177"/>
      <c r="O5" s="60"/>
      <c r="P5" s="60"/>
      <c r="Q5" s="179"/>
      <c r="R5" s="60"/>
      <c r="S5" s="192"/>
      <c r="T5" s="60"/>
      <c r="U5" s="60"/>
      <c r="V5" s="184"/>
      <c r="W5" s="185"/>
      <c r="X5" s="185"/>
      <c r="Y5" s="185"/>
      <c r="Z5" s="185"/>
      <c r="AA5" s="185"/>
      <c r="AB5" s="185"/>
      <c r="AC5" s="186"/>
      <c r="AD5" s="176"/>
      <c r="AE5" s="193"/>
      <c r="AF5" s="177"/>
      <c r="AG5" s="194"/>
      <c r="AH5" s="60"/>
      <c r="AI5" s="60"/>
      <c r="AJ5" s="60"/>
      <c r="AK5" s="60"/>
      <c r="AL5" s="55" t="s">
        <v>31</v>
      </c>
      <c r="AM5" s="56" t="s">
        <v>32</v>
      </c>
      <c r="AN5" s="195" t="s">
        <v>33</v>
      </c>
      <c r="AO5" s="55" t="s">
        <v>34</v>
      </c>
      <c r="AP5" s="187"/>
      <c r="AQ5" s="187"/>
      <c r="AR5" s="55" t="s">
        <v>31</v>
      </c>
      <c r="AS5" s="56" t="s">
        <v>35</v>
      </c>
      <c r="AT5" s="196"/>
    </row>
    <row r="6" spans="2:46" s="188" customFormat="1" ht="35.1" customHeight="1" x14ac:dyDescent="0.5">
      <c r="B6" s="176"/>
      <c r="C6" s="177"/>
      <c r="D6" s="178"/>
      <c r="E6" s="178"/>
      <c r="F6" s="179"/>
      <c r="G6" s="60"/>
      <c r="H6" s="189"/>
      <c r="I6" s="190"/>
      <c r="J6" s="191"/>
      <c r="K6" s="192"/>
      <c r="L6" s="176"/>
      <c r="M6" s="193"/>
      <c r="N6" s="177"/>
      <c r="O6" s="60"/>
      <c r="P6" s="60"/>
      <c r="Q6" s="179"/>
      <c r="R6" s="60"/>
      <c r="S6" s="192"/>
      <c r="T6" s="60"/>
      <c r="U6" s="60"/>
      <c r="V6" s="168" t="s">
        <v>36</v>
      </c>
      <c r="W6" s="169"/>
      <c r="X6" s="169"/>
      <c r="Y6" s="169"/>
      <c r="Z6" s="170"/>
      <c r="AA6" s="165" t="s">
        <v>34</v>
      </c>
      <c r="AB6" s="197"/>
      <c r="AC6" s="198"/>
      <c r="AD6" s="176"/>
      <c r="AE6" s="193"/>
      <c r="AF6" s="177"/>
      <c r="AG6" s="194"/>
      <c r="AH6" s="60"/>
      <c r="AI6" s="60"/>
      <c r="AJ6" s="60"/>
      <c r="AK6" s="60"/>
      <c r="AL6" s="59"/>
      <c r="AM6" s="60"/>
      <c r="AN6" s="59"/>
      <c r="AO6" s="59"/>
      <c r="AP6" s="187"/>
      <c r="AQ6" s="187"/>
      <c r="AR6" s="59"/>
      <c r="AS6" s="60"/>
    </row>
    <row r="7" spans="2:46" s="188" customFormat="1" ht="35.1" customHeight="1" x14ac:dyDescent="0.5">
      <c r="B7" s="176"/>
      <c r="C7" s="177"/>
      <c r="D7" s="178"/>
      <c r="E7" s="178"/>
      <c r="F7" s="179"/>
      <c r="G7" s="60"/>
      <c r="H7" s="199"/>
      <c r="I7" s="195" t="s">
        <v>37</v>
      </c>
      <c r="J7" s="195" t="s">
        <v>38</v>
      </c>
      <c r="K7" s="192"/>
      <c r="L7" s="199"/>
      <c r="M7" s="195" t="s">
        <v>37</v>
      </c>
      <c r="N7" s="195" t="s">
        <v>38</v>
      </c>
      <c r="O7" s="60"/>
      <c r="P7" s="60"/>
      <c r="Q7" s="179"/>
      <c r="R7" s="60"/>
      <c r="S7" s="192"/>
      <c r="T7" s="60"/>
      <c r="U7" s="60"/>
      <c r="V7" s="195" t="s">
        <v>39</v>
      </c>
      <c r="W7" s="195" t="s">
        <v>40</v>
      </c>
      <c r="X7" s="195" t="s">
        <v>41</v>
      </c>
      <c r="Y7" s="195" t="s">
        <v>42</v>
      </c>
      <c r="Z7" s="195" t="s">
        <v>43</v>
      </c>
      <c r="AA7" s="176"/>
      <c r="AB7" s="195" t="s">
        <v>37</v>
      </c>
      <c r="AC7" s="195" t="s">
        <v>38</v>
      </c>
      <c r="AD7" s="199"/>
      <c r="AE7" s="195" t="s">
        <v>37</v>
      </c>
      <c r="AF7" s="195" t="s">
        <v>38</v>
      </c>
      <c r="AG7" s="194"/>
      <c r="AH7" s="60"/>
      <c r="AI7" s="60"/>
      <c r="AJ7" s="60"/>
      <c r="AK7" s="60"/>
      <c r="AL7" s="59"/>
      <c r="AM7" s="60"/>
      <c r="AN7" s="59"/>
      <c r="AO7" s="59"/>
      <c r="AP7" s="187"/>
      <c r="AQ7" s="187"/>
      <c r="AR7" s="59"/>
      <c r="AS7" s="60"/>
    </row>
    <row r="8" spans="2:46" s="188" customFormat="1" ht="35.1" customHeight="1" x14ac:dyDescent="0.5">
      <c r="B8" s="176"/>
      <c r="C8" s="177"/>
      <c r="D8" s="200"/>
      <c r="E8" s="200"/>
      <c r="F8" s="201"/>
      <c r="G8" s="72"/>
      <c r="H8" s="202"/>
      <c r="I8" s="71"/>
      <c r="J8" s="71"/>
      <c r="K8" s="203"/>
      <c r="L8" s="202"/>
      <c r="M8" s="71"/>
      <c r="N8" s="71"/>
      <c r="O8" s="72"/>
      <c r="P8" s="72"/>
      <c r="Q8" s="201"/>
      <c r="R8" s="72"/>
      <c r="S8" s="203"/>
      <c r="T8" s="72"/>
      <c r="U8" s="72"/>
      <c r="V8" s="71"/>
      <c r="W8" s="71"/>
      <c r="X8" s="71"/>
      <c r="Y8" s="71"/>
      <c r="Z8" s="71"/>
      <c r="AA8" s="184"/>
      <c r="AB8" s="71"/>
      <c r="AC8" s="71"/>
      <c r="AD8" s="202"/>
      <c r="AE8" s="71"/>
      <c r="AF8" s="71"/>
      <c r="AG8" s="204"/>
      <c r="AH8" s="72"/>
      <c r="AI8" s="72"/>
      <c r="AJ8" s="72"/>
      <c r="AK8" s="72"/>
      <c r="AL8" s="71"/>
      <c r="AM8" s="72"/>
      <c r="AN8" s="71"/>
      <c r="AO8" s="71"/>
      <c r="AP8" s="205"/>
      <c r="AQ8" s="205"/>
      <c r="AR8" s="71"/>
      <c r="AS8" s="72"/>
    </row>
    <row r="9" spans="2:46" s="164" customFormat="1" ht="30" customHeight="1" thickBot="1" x14ac:dyDescent="0.65">
      <c r="B9" s="206"/>
      <c r="C9" s="207"/>
      <c r="D9" s="208"/>
      <c r="E9" s="208"/>
      <c r="F9" s="209"/>
      <c r="G9" s="208"/>
      <c r="H9" s="208"/>
      <c r="I9" s="208"/>
      <c r="J9" s="208"/>
      <c r="K9" s="210"/>
      <c r="L9" s="208"/>
      <c r="M9" s="208"/>
      <c r="N9" s="208"/>
      <c r="O9" s="208"/>
      <c r="P9" s="208"/>
      <c r="Q9" s="209"/>
      <c r="R9" s="208"/>
      <c r="S9" s="210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  <c r="AO9" s="208"/>
      <c r="AP9" s="211"/>
      <c r="AQ9" s="211"/>
      <c r="AR9" s="212"/>
      <c r="AS9" s="213"/>
    </row>
    <row r="10" spans="2:46" s="164" customFormat="1" ht="30" customHeight="1" thickBot="1" x14ac:dyDescent="0.65">
      <c r="B10" s="214" t="s">
        <v>72</v>
      </c>
      <c r="C10" s="215"/>
      <c r="D10" s="216">
        <v>1448936</v>
      </c>
      <c r="E10" s="216">
        <v>154773</v>
      </c>
      <c r="F10" s="217">
        <v>10.681838259246785</v>
      </c>
      <c r="G10" s="216">
        <v>150789</v>
      </c>
      <c r="H10" s="216">
        <v>3984</v>
      </c>
      <c r="I10" s="216">
        <v>2397</v>
      </c>
      <c r="J10" s="216">
        <v>55</v>
      </c>
      <c r="K10" s="217">
        <v>2.5740923804539553</v>
      </c>
      <c r="L10" s="216">
        <v>3609</v>
      </c>
      <c r="M10" s="216">
        <v>2197</v>
      </c>
      <c r="N10" s="216">
        <v>51</v>
      </c>
      <c r="O10" s="216">
        <v>20458</v>
      </c>
      <c r="P10" s="216">
        <v>2896</v>
      </c>
      <c r="Q10" s="217">
        <v>14.155831459575715</v>
      </c>
      <c r="R10" s="216">
        <v>11</v>
      </c>
      <c r="S10" s="218">
        <v>0.37983425414364641</v>
      </c>
      <c r="T10" s="216">
        <v>8</v>
      </c>
      <c r="U10" s="216">
        <v>1300</v>
      </c>
      <c r="V10" s="216">
        <v>1</v>
      </c>
      <c r="W10" s="216">
        <v>31</v>
      </c>
      <c r="X10" s="216">
        <v>5</v>
      </c>
      <c r="Y10" s="216">
        <v>7</v>
      </c>
      <c r="Z10" s="216">
        <v>7</v>
      </c>
      <c r="AA10" s="216">
        <v>53</v>
      </c>
      <c r="AB10" s="216">
        <v>34</v>
      </c>
      <c r="AC10" s="216">
        <v>12</v>
      </c>
      <c r="AD10" s="216">
        <v>240</v>
      </c>
      <c r="AE10" s="216">
        <v>182</v>
      </c>
      <c r="AF10" s="216">
        <v>12</v>
      </c>
      <c r="AG10" s="216">
        <v>30</v>
      </c>
      <c r="AH10" s="216">
        <v>1</v>
      </c>
      <c r="AI10" s="216">
        <v>1959</v>
      </c>
      <c r="AJ10" s="216">
        <v>374</v>
      </c>
      <c r="AK10" s="216">
        <v>43</v>
      </c>
      <c r="AL10" s="216">
        <v>50</v>
      </c>
      <c r="AM10" s="216">
        <v>2</v>
      </c>
      <c r="AN10" s="216">
        <v>1</v>
      </c>
      <c r="AO10" s="216">
        <v>53</v>
      </c>
      <c r="AP10" s="218">
        <v>34.243698836360345</v>
      </c>
      <c r="AQ10" s="218">
        <v>0.64610752521434611</v>
      </c>
      <c r="AR10" s="218">
        <v>90.587349397590359</v>
      </c>
      <c r="AS10" s="219">
        <v>72.727272727272734</v>
      </c>
    </row>
    <row r="11" spans="2:46" s="164" customFormat="1" ht="30" customHeight="1" x14ac:dyDescent="0.6">
      <c r="B11" s="220"/>
      <c r="C11" s="221"/>
      <c r="D11" s="222"/>
      <c r="E11" s="222"/>
      <c r="F11" s="223"/>
      <c r="G11" s="222"/>
      <c r="H11" s="222"/>
      <c r="I11" s="222"/>
      <c r="J11" s="222"/>
      <c r="K11" s="223"/>
      <c r="L11" s="222"/>
      <c r="M11" s="222"/>
      <c r="N11" s="222"/>
      <c r="O11" s="222"/>
      <c r="P11" s="222"/>
      <c r="Q11" s="223"/>
      <c r="R11" s="222"/>
      <c r="S11" s="224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4"/>
      <c r="AQ11" s="224"/>
      <c r="AR11" s="225"/>
      <c r="AS11" s="226"/>
    </row>
    <row r="12" spans="2:46" s="164" customFormat="1" ht="30" customHeight="1" x14ac:dyDescent="0.6">
      <c r="B12" s="220" t="s">
        <v>73</v>
      </c>
      <c r="C12" s="221"/>
      <c r="D12" s="222">
        <v>1397068</v>
      </c>
      <c r="E12" s="222">
        <v>145531</v>
      </c>
      <c r="F12" s="223">
        <v>10.4168873669714</v>
      </c>
      <c r="G12" s="222">
        <v>141797</v>
      </c>
      <c r="H12" s="222">
        <v>3734</v>
      </c>
      <c r="I12" s="222">
        <v>2267</v>
      </c>
      <c r="J12" s="222">
        <v>51</v>
      </c>
      <c r="K12" s="223">
        <v>2.5657763637987783</v>
      </c>
      <c r="L12" s="222">
        <v>3372</v>
      </c>
      <c r="M12" s="222">
        <v>2077</v>
      </c>
      <c r="N12" s="222">
        <v>47</v>
      </c>
      <c r="O12" s="222">
        <v>18829</v>
      </c>
      <c r="P12" s="222">
        <v>2581</v>
      </c>
      <c r="Q12" s="223">
        <v>13.707578734930163</v>
      </c>
      <c r="R12" s="222">
        <v>6</v>
      </c>
      <c r="S12" s="224">
        <v>0.2324680356450988</v>
      </c>
      <c r="T12" s="222">
        <v>4</v>
      </c>
      <c r="U12" s="222">
        <v>1234</v>
      </c>
      <c r="V12" s="222">
        <v>1</v>
      </c>
      <c r="W12" s="222">
        <v>31</v>
      </c>
      <c r="X12" s="222">
        <v>5</v>
      </c>
      <c r="Y12" s="222">
        <v>5</v>
      </c>
      <c r="Z12" s="222">
        <v>6</v>
      </c>
      <c r="AA12" s="222">
        <v>50</v>
      </c>
      <c r="AB12" s="222">
        <v>33</v>
      </c>
      <c r="AC12" s="222">
        <v>11</v>
      </c>
      <c r="AD12" s="222">
        <v>214</v>
      </c>
      <c r="AE12" s="222">
        <v>163</v>
      </c>
      <c r="AF12" s="222">
        <v>11</v>
      </c>
      <c r="AG12" s="222">
        <v>26</v>
      </c>
      <c r="AH12" s="222">
        <v>1</v>
      </c>
      <c r="AI12" s="222">
        <v>1829</v>
      </c>
      <c r="AJ12" s="222">
        <v>361</v>
      </c>
      <c r="AK12" s="222">
        <v>32</v>
      </c>
      <c r="AL12" s="222">
        <v>48</v>
      </c>
      <c r="AM12" s="222">
        <v>1</v>
      </c>
      <c r="AN12" s="222">
        <v>1</v>
      </c>
      <c r="AO12" s="222">
        <v>50</v>
      </c>
      <c r="AP12" s="224">
        <v>34.356941132817063</v>
      </c>
      <c r="AQ12" s="224">
        <v>0.6871388226563413</v>
      </c>
      <c r="AR12" s="225">
        <v>90.305302624531322</v>
      </c>
      <c r="AS12" s="226">
        <v>66.666666666666671</v>
      </c>
    </row>
    <row r="13" spans="2:46" s="164" customFormat="1" ht="30" customHeight="1" x14ac:dyDescent="0.6">
      <c r="B13" s="220" t="s">
        <v>74</v>
      </c>
      <c r="C13" s="221"/>
      <c r="D13" s="222">
        <v>51868</v>
      </c>
      <c r="E13" s="222">
        <v>9242</v>
      </c>
      <c r="F13" s="223">
        <v>17.818308012647492</v>
      </c>
      <c r="G13" s="222">
        <v>8992</v>
      </c>
      <c r="H13" s="222">
        <v>250</v>
      </c>
      <c r="I13" s="222">
        <v>130</v>
      </c>
      <c r="J13" s="222">
        <v>4</v>
      </c>
      <c r="K13" s="223">
        <v>2.7050421986582989</v>
      </c>
      <c r="L13" s="222">
        <v>237</v>
      </c>
      <c r="M13" s="222">
        <v>120</v>
      </c>
      <c r="N13" s="222">
        <v>4</v>
      </c>
      <c r="O13" s="222">
        <v>1629</v>
      </c>
      <c r="P13" s="222">
        <v>315</v>
      </c>
      <c r="Q13" s="223">
        <v>19.337016574585636</v>
      </c>
      <c r="R13" s="222">
        <v>5</v>
      </c>
      <c r="S13" s="224">
        <v>1.5873015873015872</v>
      </c>
      <c r="T13" s="222">
        <v>4</v>
      </c>
      <c r="U13" s="222">
        <v>66</v>
      </c>
      <c r="V13" s="222">
        <v>0</v>
      </c>
      <c r="W13" s="222">
        <v>0</v>
      </c>
      <c r="X13" s="222">
        <v>0</v>
      </c>
      <c r="Y13" s="222">
        <v>2</v>
      </c>
      <c r="Z13" s="222">
        <v>1</v>
      </c>
      <c r="AA13" s="222">
        <v>3</v>
      </c>
      <c r="AB13" s="222">
        <v>1</v>
      </c>
      <c r="AC13" s="222">
        <v>1</v>
      </c>
      <c r="AD13" s="222">
        <v>26</v>
      </c>
      <c r="AE13" s="222">
        <v>19</v>
      </c>
      <c r="AF13" s="222">
        <v>1</v>
      </c>
      <c r="AG13" s="222">
        <v>4</v>
      </c>
      <c r="AH13" s="222">
        <v>0</v>
      </c>
      <c r="AI13" s="222">
        <v>130</v>
      </c>
      <c r="AJ13" s="222">
        <v>13</v>
      </c>
      <c r="AK13" s="222">
        <v>11</v>
      </c>
      <c r="AL13" s="222">
        <v>2</v>
      </c>
      <c r="AM13" s="222">
        <v>1</v>
      </c>
      <c r="AN13" s="222">
        <v>0</v>
      </c>
      <c r="AO13" s="222">
        <v>3</v>
      </c>
      <c r="AP13" s="224">
        <v>32.460506383899592</v>
      </c>
      <c r="AQ13" s="224">
        <v>0</v>
      </c>
      <c r="AR13" s="225">
        <v>94.8</v>
      </c>
      <c r="AS13" s="226">
        <v>80</v>
      </c>
    </row>
    <row r="14" spans="2:46" s="164" customFormat="1" ht="30" customHeight="1" thickBot="1" x14ac:dyDescent="0.65">
      <c r="B14" s="220"/>
      <c r="C14" s="221"/>
      <c r="D14" s="222"/>
      <c r="E14" s="222"/>
      <c r="F14" s="223"/>
      <c r="G14" s="222"/>
      <c r="H14" s="222"/>
      <c r="I14" s="222"/>
      <c r="J14" s="222"/>
      <c r="K14" s="223"/>
      <c r="L14" s="222"/>
      <c r="M14" s="222"/>
      <c r="N14" s="222"/>
      <c r="O14" s="222"/>
      <c r="P14" s="222"/>
      <c r="Q14" s="223"/>
      <c r="R14" s="222"/>
      <c r="S14" s="224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4"/>
      <c r="AQ14" s="224"/>
      <c r="AR14" s="225"/>
      <c r="AS14" s="226"/>
    </row>
    <row r="15" spans="2:46" s="164" customFormat="1" ht="30" customHeight="1" thickBot="1" x14ac:dyDescent="0.65">
      <c r="B15" s="214" t="s">
        <v>75</v>
      </c>
      <c r="C15" s="215"/>
      <c r="D15" s="216">
        <v>45163</v>
      </c>
      <c r="E15" s="216">
        <v>9265</v>
      </c>
      <c r="F15" s="217">
        <v>20.514580519451762</v>
      </c>
      <c r="G15" s="216">
        <v>8939</v>
      </c>
      <c r="H15" s="216">
        <v>326</v>
      </c>
      <c r="I15" s="216">
        <v>136</v>
      </c>
      <c r="J15" s="216">
        <v>4</v>
      </c>
      <c r="K15" s="217">
        <v>3.5186184565569345</v>
      </c>
      <c r="L15" s="216">
        <v>310</v>
      </c>
      <c r="M15" s="216">
        <v>132</v>
      </c>
      <c r="N15" s="216">
        <v>4</v>
      </c>
      <c r="O15" s="216">
        <v>1329</v>
      </c>
      <c r="P15" s="216">
        <v>218</v>
      </c>
      <c r="Q15" s="217">
        <v>16.403310759969902</v>
      </c>
      <c r="R15" s="216">
        <v>0</v>
      </c>
      <c r="S15" s="227" t="s">
        <v>76</v>
      </c>
      <c r="T15" s="216">
        <v>0</v>
      </c>
      <c r="U15" s="216">
        <v>148</v>
      </c>
      <c r="V15" s="216">
        <v>1</v>
      </c>
      <c r="W15" s="216">
        <v>1</v>
      </c>
      <c r="X15" s="216">
        <v>0</v>
      </c>
      <c r="Y15" s="216">
        <v>0</v>
      </c>
      <c r="Z15" s="216">
        <v>0</v>
      </c>
      <c r="AA15" s="216">
        <v>2</v>
      </c>
      <c r="AB15" s="216">
        <v>1</v>
      </c>
      <c r="AC15" s="216">
        <v>0</v>
      </c>
      <c r="AD15" s="216">
        <v>15</v>
      </c>
      <c r="AE15" s="216">
        <v>9</v>
      </c>
      <c r="AF15" s="216">
        <v>3</v>
      </c>
      <c r="AG15" s="216">
        <v>6</v>
      </c>
      <c r="AH15" s="216">
        <v>0</v>
      </c>
      <c r="AI15" s="216">
        <v>141</v>
      </c>
      <c r="AJ15" s="216">
        <v>16</v>
      </c>
      <c r="AK15" s="216">
        <v>0</v>
      </c>
      <c r="AL15" s="216">
        <v>2</v>
      </c>
      <c r="AM15" s="216">
        <v>0</v>
      </c>
      <c r="AN15" s="216">
        <v>0</v>
      </c>
      <c r="AO15" s="216">
        <v>2</v>
      </c>
      <c r="AP15" s="218">
        <v>21.586616297895304</v>
      </c>
      <c r="AQ15" s="218">
        <v>0</v>
      </c>
      <c r="AR15" s="218">
        <v>95.092024539877301</v>
      </c>
      <c r="AS15" s="219">
        <v>0</v>
      </c>
    </row>
    <row r="16" spans="2:46" s="164" customFormat="1" ht="30" customHeight="1" x14ac:dyDescent="0.6">
      <c r="B16" s="220" t="s">
        <v>77</v>
      </c>
      <c r="C16" s="221"/>
      <c r="D16" s="222">
        <v>41085</v>
      </c>
      <c r="E16" s="222">
        <v>8633</v>
      </c>
      <c r="F16" s="223">
        <v>21.012534988438603</v>
      </c>
      <c r="G16" s="222">
        <v>8320</v>
      </c>
      <c r="H16" s="222">
        <v>313</v>
      </c>
      <c r="I16" s="222">
        <v>129</v>
      </c>
      <c r="J16" s="222">
        <v>4</v>
      </c>
      <c r="K16" s="223">
        <v>3.6256226109116185</v>
      </c>
      <c r="L16" s="222">
        <v>297</v>
      </c>
      <c r="M16" s="222">
        <v>125</v>
      </c>
      <c r="N16" s="222">
        <v>4</v>
      </c>
      <c r="O16" s="222">
        <v>1265</v>
      </c>
      <c r="P16" s="222">
        <v>196</v>
      </c>
      <c r="Q16" s="223">
        <v>15.494071146245059</v>
      </c>
      <c r="R16" s="222">
        <v>0</v>
      </c>
      <c r="S16" s="228" t="s">
        <v>76</v>
      </c>
      <c r="T16" s="222">
        <v>0</v>
      </c>
      <c r="U16" s="222">
        <v>141</v>
      </c>
      <c r="V16" s="222">
        <v>1</v>
      </c>
      <c r="W16" s="222">
        <v>1</v>
      </c>
      <c r="X16" s="222">
        <v>0</v>
      </c>
      <c r="Y16" s="222">
        <v>0</v>
      </c>
      <c r="Z16" s="222">
        <v>0</v>
      </c>
      <c r="AA16" s="222">
        <v>2</v>
      </c>
      <c r="AB16" s="222">
        <v>1</v>
      </c>
      <c r="AC16" s="222">
        <v>0</v>
      </c>
      <c r="AD16" s="222">
        <v>14</v>
      </c>
      <c r="AE16" s="222">
        <v>8</v>
      </c>
      <c r="AF16" s="222">
        <v>3</v>
      </c>
      <c r="AG16" s="222">
        <v>6</v>
      </c>
      <c r="AH16" s="222">
        <v>0</v>
      </c>
      <c r="AI16" s="222">
        <v>136</v>
      </c>
      <c r="AJ16" s="222">
        <v>16</v>
      </c>
      <c r="AK16" s="222">
        <v>0</v>
      </c>
      <c r="AL16" s="222">
        <v>2</v>
      </c>
      <c r="AM16" s="222">
        <v>0</v>
      </c>
      <c r="AN16" s="222">
        <v>0</v>
      </c>
      <c r="AO16" s="222">
        <v>2</v>
      </c>
      <c r="AP16" s="224">
        <v>23.166917641607785</v>
      </c>
      <c r="AQ16" s="224">
        <v>0</v>
      </c>
      <c r="AR16" s="225">
        <v>94.888178913738017</v>
      </c>
      <c r="AS16" s="226">
        <v>0</v>
      </c>
    </row>
    <row r="17" spans="2:45" s="164" customFormat="1" ht="30" customHeight="1" x14ac:dyDescent="0.6">
      <c r="B17" s="220" t="s">
        <v>78</v>
      </c>
      <c r="C17" s="221"/>
      <c r="D17" s="222">
        <v>3842</v>
      </c>
      <c r="E17" s="222">
        <v>632</v>
      </c>
      <c r="F17" s="223">
        <v>16.449765747006769</v>
      </c>
      <c r="G17" s="222">
        <v>619</v>
      </c>
      <c r="H17" s="222">
        <v>13</v>
      </c>
      <c r="I17" s="222">
        <v>7</v>
      </c>
      <c r="J17" s="222">
        <v>0</v>
      </c>
      <c r="K17" s="223">
        <v>2.0569620253164556</v>
      </c>
      <c r="L17" s="222">
        <v>13</v>
      </c>
      <c r="M17" s="222">
        <v>7</v>
      </c>
      <c r="N17" s="222">
        <v>0</v>
      </c>
      <c r="O17" s="222">
        <v>64</v>
      </c>
      <c r="P17" s="222">
        <v>22</v>
      </c>
      <c r="Q17" s="223">
        <v>34.375</v>
      </c>
      <c r="R17" s="222">
        <v>0</v>
      </c>
      <c r="S17" s="228" t="s">
        <v>76</v>
      </c>
      <c r="T17" s="222">
        <v>0</v>
      </c>
      <c r="U17" s="222">
        <v>7</v>
      </c>
      <c r="V17" s="222">
        <v>0</v>
      </c>
      <c r="W17" s="222">
        <v>0</v>
      </c>
      <c r="X17" s="222">
        <v>0</v>
      </c>
      <c r="Y17" s="222">
        <v>0</v>
      </c>
      <c r="Z17" s="222">
        <v>0</v>
      </c>
      <c r="AA17" s="222">
        <v>0</v>
      </c>
      <c r="AB17" s="222">
        <v>0</v>
      </c>
      <c r="AC17" s="222">
        <v>0</v>
      </c>
      <c r="AD17" s="222">
        <v>1</v>
      </c>
      <c r="AE17" s="222">
        <v>1</v>
      </c>
      <c r="AF17" s="222">
        <v>0</v>
      </c>
      <c r="AG17" s="222">
        <v>0</v>
      </c>
      <c r="AH17" s="222">
        <v>0</v>
      </c>
      <c r="AI17" s="222">
        <v>5</v>
      </c>
      <c r="AJ17" s="222">
        <v>0</v>
      </c>
      <c r="AK17" s="222">
        <v>0</v>
      </c>
      <c r="AL17" s="222">
        <v>0</v>
      </c>
      <c r="AM17" s="222">
        <v>0</v>
      </c>
      <c r="AN17" s="222">
        <v>0</v>
      </c>
      <c r="AO17" s="222">
        <v>0</v>
      </c>
      <c r="AP17" s="224">
        <v>0</v>
      </c>
      <c r="AQ17" s="224">
        <v>0</v>
      </c>
      <c r="AR17" s="225">
        <v>100</v>
      </c>
      <c r="AS17" s="226">
        <v>0</v>
      </c>
    </row>
    <row r="18" spans="2:45" s="164" customFormat="1" ht="30" customHeight="1" x14ac:dyDescent="0.6">
      <c r="B18" s="220" t="s">
        <v>79</v>
      </c>
      <c r="C18" s="221"/>
      <c r="D18" s="229">
        <v>236</v>
      </c>
      <c r="E18" s="229">
        <v>0</v>
      </c>
      <c r="F18" s="230" t="s">
        <v>76</v>
      </c>
      <c r="G18" s="229">
        <v>0</v>
      </c>
      <c r="H18" s="229">
        <v>0</v>
      </c>
      <c r="I18" s="229">
        <v>0</v>
      </c>
      <c r="J18" s="229">
        <v>0</v>
      </c>
      <c r="K18" s="230" t="s">
        <v>76</v>
      </c>
      <c r="L18" s="229">
        <v>0</v>
      </c>
      <c r="M18" s="229">
        <v>0</v>
      </c>
      <c r="N18" s="229">
        <v>0</v>
      </c>
      <c r="O18" s="229">
        <v>0</v>
      </c>
      <c r="P18" s="229">
        <v>0</v>
      </c>
      <c r="Q18" s="230" t="s">
        <v>76</v>
      </c>
      <c r="R18" s="229">
        <v>0</v>
      </c>
      <c r="S18" s="228" t="s">
        <v>76</v>
      </c>
      <c r="T18" s="229">
        <v>0</v>
      </c>
      <c r="U18" s="229">
        <v>0</v>
      </c>
      <c r="V18" s="229">
        <v>0</v>
      </c>
      <c r="W18" s="229">
        <v>0</v>
      </c>
      <c r="X18" s="229">
        <v>0</v>
      </c>
      <c r="Y18" s="229">
        <v>0</v>
      </c>
      <c r="Z18" s="229">
        <v>0</v>
      </c>
      <c r="AA18" s="229">
        <v>0</v>
      </c>
      <c r="AB18" s="229">
        <v>0</v>
      </c>
      <c r="AC18" s="229">
        <v>0</v>
      </c>
      <c r="AD18" s="229">
        <v>0</v>
      </c>
      <c r="AE18" s="229">
        <v>0</v>
      </c>
      <c r="AF18" s="229">
        <v>0</v>
      </c>
      <c r="AG18" s="229">
        <v>0</v>
      </c>
      <c r="AH18" s="229">
        <v>0</v>
      </c>
      <c r="AI18" s="229">
        <v>0</v>
      </c>
      <c r="AJ18" s="229">
        <v>0</v>
      </c>
      <c r="AK18" s="229">
        <v>0</v>
      </c>
      <c r="AL18" s="229">
        <v>0</v>
      </c>
      <c r="AM18" s="229">
        <v>0</v>
      </c>
      <c r="AN18" s="229">
        <v>0</v>
      </c>
      <c r="AO18" s="229">
        <v>0</v>
      </c>
      <c r="AP18" s="228" t="s">
        <v>76</v>
      </c>
      <c r="AQ18" s="228">
        <v>0</v>
      </c>
      <c r="AR18" s="231">
        <v>0</v>
      </c>
      <c r="AS18" s="226">
        <v>0</v>
      </c>
    </row>
    <row r="19" spans="2:45" s="164" customFormat="1" ht="30" customHeight="1" thickBot="1" x14ac:dyDescent="0.65">
      <c r="B19" s="220"/>
      <c r="C19" s="221"/>
      <c r="D19" s="222"/>
      <c r="E19" s="222"/>
      <c r="F19" s="223"/>
      <c r="G19" s="222"/>
      <c r="H19" s="222"/>
      <c r="I19" s="222"/>
      <c r="J19" s="222"/>
      <c r="K19" s="223"/>
      <c r="L19" s="222"/>
      <c r="M19" s="222"/>
      <c r="N19" s="222"/>
      <c r="O19" s="222"/>
      <c r="P19" s="222"/>
      <c r="Q19" s="223"/>
      <c r="R19" s="222"/>
      <c r="S19" s="228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4"/>
      <c r="AQ19" s="224"/>
      <c r="AR19" s="225"/>
      <c r="AS19" s="226"/>
    </row>
    <row r="20" spans="2:45" s="164" customFormat="1" ht="30" customHeight="1" thickBot="1" x14ac:dyDescent="0.65">
      <c r="B20" s="214" t="s">
        <v>80</v>
      </c>
      <c r="C20" s="215"/>
      <c r="D20" s="216">
        <v>116948</v>
      </c>
      <c r="E20" s="216">
        <v>18242</v>
      </c>
      <c r="F20" s="217">
        <v>15.598385607278448</v>
      </c>
      <c r="G20" s="216">
        <v>17882</v>
      </c>
      <c r="H20" s="216">
        <v>360</v>
      </c>
      <c r="I20" s="216">
        <v>185</v>
      </c>
      <c r="J20" s="216">
        <v>1</v>
      </c>
      <c r="K20" s="217">
        <v>1.9734678215107992</v>
      </c>
      <c r="L20" s="216">
        <v>342</v>
      </c>
      <c r="M20" s="216">
        <v>177</v>
      </c>
      <c r="N20" s="216">
        <v>0</v>
      </c>
      <c r="O20" s="216">
        <v>2915</v>
      </c>
      <c r="P20" s="216">
        <v>482</v>
      </c>
      <c r="Q20" s="217">
        <v>16.535162950257291</v>
      </c>
      <c r="R20" s="216">
        <v>2</v>
      </c>
      <c r="S20" s="227">
        <v>0.41493775933609961</v>
      </c>
      <c r="T20" s="216">
        <v>2</v>
      </c>
      <c r="U20" s="216">
        <v>67</v>
      </c>
      <c r="V20" s="216">
        <v>0</v>
      </c>
      <c r="W20" s="216">
        <v>0</v>
      </c>
      <c r="X20" s="216">
        <v>0</v>
      </c>
      <c r="Y20" s="216">
        <v>0</v>
      </c>
      <c r="Z20" s="216">
        <v>1</v>
      </c>
      <c r="AA20" s="216">
        <v>1</v>
      </c>
      <c r="AB20" s="216">
        <v>1</v>
      </c>
      <c r="AC20" s="216">
        <v>0</v>
      </c>
      <c r="AD20" s="216">
        <v>26</v>
      </c>
      <c r="AE20" s="216">
        <v>22</v>
      </c>
      <c r="AF20" s="216">
        <v>0</v>
      </c>
      <c r="AG20" s="216">
        <v>1</v>
      </c>
      <c r="AH20" s="216">
        <v>0</v>
      </c>
      <c r="AI20" s="216">
        <v>249</v>
      </c>
      <c r="AJ20" s="216">
        <v>18</v>
      </c>
      <c r="AK20" s="216">
        <v>0</v>
      </c>
      <c r="AL20" s="216">
        <v>0</v>
      </c>
      <c r="AM20" s="216">
        <v>0</v>
      </c>
      <c r="AN20" s="216">
        <v>1</v>
      </c>
      <c r="AO20" s="216">
        <v>1</v>
      </c>
      <c r="AP20" s="218">
        <v>5.4818550597522204</v>
      </c>
      <c r="AQ20" s="218">
        <v>0</v>
      </c>
      <c r="AR20" s="218">
        <v>95</v>
      </c>
      <c r="AS20" s="219">
        <v>100</v>
      </c>
    </row>
    <row r="21" spans="2:45" s="164" customFormat="1" ht="30" customHeight="1" x14ac:dyDescent="0.6">
      <c r="B21" s="220" t="s">
        <v>81</v>
      </c>
      <c r="C21" s="221"/>
      <c r="D21" s="222">
        <v>61951</v>
      </c>
      <c r="E21" s="222">
        <v>10150</v>
      </c>
      <c r="F21" s="223">
        <v>16.383916320963344</v>
      </c>
      <c r="G21" s="222">
        <v>9951</v>
      </c>
      <c r="H21" s="222">
        <v>199</v>
      </c>
      <c r="I21" s="222">
        <v>95</v>
      </c>
      <c r="J21" s="222">
        <v>1</v>
      </c>
      <c r="K21" s="223">
        <v>1.9605911330049262</v>
      </c>
      <c r="L21" s="222">
        <v>186</v>
      </c>
      <c r="M21" s="222">
        <v>90</v>
      </c>
      <c r="N21" s="222">
        <v>0</v>
      </c>
      <c r="O21" s="222">
        <v>1560</v>
      </c>
      <c r="P21" s="222">
        <v>322</v>
      </c>
      <c r="Q21" s="223">
        <v>20.641025641025639</v>
      </c>
      <c r="R21" s="222">
        <v>2</v>
      </c>
      <c r="S21" s="228">
        <v>0.6211180124223602</v>
      </c>
      <c r="T21" s="222">
        <v>2</v>
      </c>
      <c r="U21" s="222">
        <v>32</v>
      </c>
      <c r="V21" s="222">
        <v>0</v>
      </c>
      <c r="W21" s="222">
        <v>0</v>
      </c>
      <c r="X21" s="222">
        <v>0</v>
      </c>
      <c r="Y21" s="222">
        <v>0</v>
      </c>
      <c r="Z21" s="222">
        <v>1</v>
      </c>
      <c r="AA21" s="222">
        <v>1</v>
      </c>
      <c r="AB21" s="222">
        <v>1</v>
      </c>
      <c r="AC21" s="222">
        <v>0</v>
      </c>
      <c r="AD21" s="222">
        <v>15</v>
      </c>
      <c r="AE21" s="222">
        <v>12</v>
      </c>
      <c r="AF21" s="222">
        <v>0</v>
      </c>
      <c r="AG21" s="222">
        <v>1</v>
      </c>
      <c r="AH21" s="222">
        <v>0</v>
      </c>
      <c r="AI21" s="222">
        <v>139</v>
      </c>
      <c r="AJ21" s="222">
        <v>13</v>
      </c>
      <c r="AK21" s="222">
        <v>0</v>
      </c>
      <c r="AL21" s="222">
        <v>0</v>
      </c>
      <c r="AM21" s="222">
        <v>0</v>
      </c>
      <c r="AN21" s="222">
        <v>1</v>
      </c>
      <c r="AO21" s="222">
        <v>1</v>
      </c>
      <c r="AP21" s="224">
        <v>9.8522167487684733</v>
      </c>
      <c r="AQ21" s="224">
        <v>0</v>
      </c>
      <c r="AR21" s="225">
        <v>93.467336683417088</v>
      </c>
      <c r="AS21" s="226">
        <v>100</v>
      </c>
    </row>
    <row r="22" spans="2:45" s="164" customFormat="1" ht="30" customHeight="1" x14ac:dyDescent="0.6">
      <c r="B22" s="220" t="s">
        <v>82</v>
      </c>
      <c r="C22" s="221"/>
      <c r="D22" s="222">
        <v>27405</v>
      </c>
      <c r="E22" s="222">
        <v>3304</v>
      </c>
      <c r="F22" s="223">
        <v>12.056194125159642</v>
      </c>
      <c r="G22" s="222">
        <v>3237</v>
      </c>
      <c r="H22" s="222">
        <v>67</v>
      </c>
      <c r="I22" s="222">
        <v>33</v>
      </c>
      <c r="J22" s="222">
        <v>0</v>
      </c>
      <c r="K22" s="223">
        <v>2.0278450363196128</v>
      </c>
      <c r="L22" s="222">
        <v>67</v>
      </c>
      <c r="M22" s="222">
        <v>33</v>
      </c>
      <c r="N22" s="222">
        <v>0</v>
      </c>
      <c r="O22" s="222">
        <v>514</v>
      </c>
      <c r="P22" s="222">
        <v>32</v>
      </c>
      <c r="Q22" s="223">
        <v>6.2256809338521402</v>
      </c>
      <c r="R22" s="222">
        <v>0</v>
      </c>
      <c r="S22" s="228" t="s">
        <v>76</v>
      </c>
      <c r="T22" s="222">
        <v>0</v>
      </c>
      <c r="U22" s="222">
        <v>14</v>
      </c>
      <c r="V22" s="222">
        <v>0</v>
      </c>
      <c r="W22" s="222">
        <v>0</v>
      </c>
      <c r="X22" s="222">
        <v>0</v>
      </c>
      <c r="Y22" s="222">
        <v>0</v>
      </c>
      <c r="Z22" s="222">
        <v>0</v>
      </c>
      <c r="AA22" s="222">
        <v>0</v>
      </c>
      <c r="AB22" s="222">
        <v>0</v>
      </c>
      <c r="AC22" s="222">
        <v>0</v>
      </c>
      <c r="AD22" s="222">
        <v>6</v>
      </c>
      <c r="AE22" s="222">
        <v>5</v>
      </c>
      <c r="AF22" s="222">
        <v>0</v>
      </c>
      <c r="AG22" s="222">
        <v>0</v>
      </c>
      <c r="AH22" s="222">
        <v>0</v>
      </c>
      <c r="AI22" s="222">
        <v>47</v>
      </c>
      <c r="AJ22" s="222">
        <v>0</v>
      </c>
      <c r="AK22" s="222">
        <v>0</v>
      </c>
      <c r="AL22" s="222">
        <v>0</v>
      </c>
      <c r="AM22" s="222">
        <v>0</v>
      </c>
      <c r="AN22" s="222">
        <v>0</v>
      </c>
      <c r="AO22" s="222">
        <v>0</v>
      </c>
      <c r="AP22" s="224">
        <v>0</v>
      </c>
      <c r="AQ22" s="224">
        <v>0</v>
      </c>
      <c r="AR22" s="225">
        <v>100</v>
      </c>
      <c r="AS22" s="226">
        <v>0</v>
      </c>
    </row>
    <row r="23" spans="2:45" s="164" customFormat="1" ht="30" customHeight="1" x14ac:dyDescent="0.6">
      <c r="B23" s="220" t="s">
        <v>83</v>
      </c>
      <c r="C23" s="221"/>
      <c r="D23" s="222">
        <v>19611</v>
      </c>
      <c r="E23" s="222">
        <v>3388</v>
      </c>
      <c r="F23" s="223">
        <v>17.276018561011679</v>
      </c>
      <c r="G23" s="222">
        <v>3317</v>
      </c>
      <c r="H23" s="222">
        <v>71</v>
      </c>
      <c r="I23" s="222">
        <v>44</v>
      </c>
      <c r="J23" s="222">
        <v>0</v>
      </c>
      <c r="K23" s="223">
        <v>2.0956316410861864</v>
      </c>
      <c r="L23" s="222">
        <v>68</v>
      </c>
      <c r="M23" s="222">
        <v>43</v>
      </c>
      <c r="N23" s="222">
        <v>0</v>
      </c>
      <c r="O23" s="222">
        <v>374</v>
      </c>
      <c r="P23" s="222">
        <v>61</v>
      </c>
      <c r="Q23" s="223">
        <v>16.310160427807489</v>
      </c>
      <c r="R23" s="222">
        <v>0</v>
      </c>
      <c r="S23" s="228" t="s">
        <v>76</v>
      </c>
      <c r="T23" s="222">
        <v>0</v>
      </c>
      <c r="U23" s="222">
        <v>16</v>
      </c>
      <c r="V23" s="222">
        <v>0</v>
      </c>
      <c r="W23" s="222">
        <v>0</v>
      </c>
      <c r="X23" s="222">
        <v>0</v>
      </c>
      <c r="Y23" s="222">
        <v>0</v>
      </c>
      <c r="Z23" s="222">
        <v>0</v>
      </c>
      <c r="AA23" s="222">
        <v>0</v>
      </c>
      <c r="AB23" s="222">
        <v>0</v>
      </c>
      <c r="AC23" s="222">
        <v>0</v>
      </c>
      <c r="AD23" s="222">
        <v>4</v>
      </c>
      <c r="AE23" s="222">
        <v>4</v>
      </c>
      <c r="AF23" s="222">
        <v>0</v>
      </c>
      <c r="AG23" s="222">
        <v>0</v>
      </c>
      <c r="AH23" s="222">
        <v>0</v>
      </c>
      <c r="AI23" s="222">
        <v>48</v>
      </c>
      <c r="AJ23" s="222">
        <v>3</v>
      </c>
      <c r="AK23" s="222">
        <v>0</v>
      </c>
      <c r="AL23" s="222">
        <v>0</v>
      </c>
      <c r="AM23" s="222">
        <v>0</v>
      </c>
      <c r="AN23" s="222">
        <v>0</v>
      </c>
      <c r="AO23" s="222">
        <v>0</v>
      </c>
      <c r="AP23" s="224">
        <v>0</v>
      </c>
      <c r="AQ23" s="224">
        <v>0</v>
      </c>
      <c r="AR23" s="225">
        <v>95.774647887323951</v>
      </c>
      <c r="AS23" s="226">
        <v>0</v>
      </c>
    </row>
    <row r="24" spans="2:45" s="164" customFormat="1" ht="30" customHeight="1" x14ac:dyDescent="0.6">
      <c r="B24" s="220" t="s">
        <v>84</v>
      </c>
      <c r="C24" s="221"/>
      <c r="D24" s="222">
        <v>7981</v>
      </c>
      <c r="E24" s="222">
        <v>1400</v>
      </c>
      <c r="F24" s="223">
        <v>17.541661445934093</v>
      </c>
      <c r="G24" s="222">
        <v>1377</v>
      </c>
      <c r="H24" s="222">
        <v>23</v>
      </c>
      <c r="I24" s="222">
        <v>13</v>
      </c>
      <c r="J24" s="222">
        <v>0</v>
      </c>
      <c r="K24" s="223">
        <v>1.6428571428571428</v>
      </c>
      <c r="L24" s="222">
        <v>21</v>
      </c>
      <c r="M24" s="222">
        <v>11</v>
      </c>
      <c r="N24" s="222">
        <v>0</v>
      </c>
      <c r="O24" s="222">
        <v>467</v>
      </c>
      <c r="P24" s="222">
        <v>67</v>
      </c>
      <c r="Q24" s="223">
        <v>14.346895074946467</v>
      </c>
      <c r="R24" s="222">
        <v>0</v>
      </c>
      <c r="S24" s="228" t="s">
        <v>76</v>
      </c>
      <c r="T24" s="222">
        <v>0</v>
      </c>
      <c r="U24" s="222">
        <v>5</v>
      </c>
      <c r="V24" s="222">
        <v>0</v>
      </c>
      <c r="W24" s="222">
        <v>0</v>
      </c>
      <c r="X24" s="222">
        <v>0</v>
      </c>
      <c r="Y24" s="222">
        <v>0</v>
      </c>
      <c r="Z24" s="222">
        <v>0</v>
      </c>
      <c r="AA24" s="222">
        <v>0</v>
      </c>
      <c r="AB24" s="222">
        <v>0</v>
      </c>
      <c r="AC24" s="222">
        <v>0</v>
      </c>
      <c r="AD24" s="222">
        <v>1</v>
      </c>
      <c r="AE24" s="222">
        <v>1</v>
      </c>
      <c r="AF24" s="222">
        <v>0</v>
      </c>
      <c r="AG24" s="222">
        <v>0</v>
      </c>
      <c r="AH24" s="222">
        <v>0</v>
      </c>
      <c r="AI24" s="222">
        <v>15</v>
      </c>
      <c r="AJ24" s="222">
        <v>2</v>
      </c>
      <c r="AK24" s="222">
        <v>0</v>
      </c>
      <c r="AL24" s="222">
        <v>0</v>
      </c>
      <c r="AM24" s="222">
        <v>0</v>
      </c>
      <c r="AN24" s="222">
        <v>0</v>
      </c>
      <c r="AO24" s="222">
        <v>0</v>
      </c>
      <c r="AP24" s="224">
        <v>0</v>
      </c>
      <c r="AQ24" s="224">
        <v>0</v>
      </c>
      <c r="AR24" s="225">
        <v>91.304347826086953</v>
      </c>
      <c r="AS24" s="226">
        <v>0</v>
      </c>
    </row>
    <row r="25" spans="2:45" s="164" customFormat="1" ht="30" customHeight="1" thickBot="1" x14ac:dyDescent="0.65">
      <c r="B25" s="220"/>
      <c r="C25" s="221"/>
      <c r="D25" s="222"/>
      <c r="E25" s="222"/>
      <c r="F25" s="223"/>
      <c r="G25" s="222"/>
      <c r="H25" s="222"/>
      <c r="I25" s="222"/>
      <c r="J25" s="222"/>
      <c r="K25" s="223"/>
      <c r="L25" s="222"/>
      <c r="M25" s="222"/>
      <c r="N25" s="222"/>
      <c r="O25" s="222"/>
      <c r="P25" s="222"/>
      <c r="Q25" s="223"/>
      <c r="R25" s="222"/>
      <c r="S25" s="228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4"/>
      <c r="AQ25" s="224"/>
      <c r="AR25" s="225"/>
      <c r="AS25" s="226"/>
    </row>
    <row r="26" spans="2:45" s="164" customFormat="1" ht="30" customHeight="1" thickBot="1" x14ac:dyDescent="0.65">
      <c r="B26" s="214" t="s">
        <v>85</v>
      </c>
      <c r="C26" s="215"/>
      <c r="D26" s="216">
        <v>41271</v>
      </c>
      <c r="E26" s="216">
        <v>5263</v>
      </c>
      <c r="F26" s="217">
        <v>12.752295800925589</v>
      </c>
      <c r="G26" s="216">
        <v>5176</v>
      </c>
      <c r="H26" s="216">
        <v>87</v>
      </c>
      <c r="I26" s="216">
        <v>46</v>
      </c>
      <c r="J26" s="216">
        <v>1</v>
      </c>
      <c r="K26" s="217">
        <v>1.6530495914877448</v>
      </c>
      <c r="L26" s="216">
        <v>82</v>
      </c>
      <c r="M26" s="216">
        <v>45</v>
      </c>
      <c r="N26" s="216">
        <v>1</v>
      </c>
      <c r="O26" s="216">
        <v>969</v>
      </c>
      <c r="P26" s="216">
        <v>294</v>
      </c>
      <c r="Q26" s="217">
        <v>30.340557275541798</v>
      </c>
      <c r="R26" s="216">
        <v>4</v>
      </c>
      <c r="S26" s="227">
        <v>1.3605442176870748</v>
      </c>
      <c r="T26" s="216">
        <v>3</v>
      </c>
      <c r="U26" s="216">
        <v>13</v>
      </c>
      <c r="V26" s="216">
        <v>0</v>
      </c>
      <c r="W26" s="216">
        <v>0</v>
      </c>
      <c r="X26" s="216">
        <v>0</v>
      </c>
      <c r="Y26" s="216">
        <v>2</v>
      </c>
      <c r="Z26" s="216">
        <v>1</v>
      </c>
      <c r="AA26" s="216">
        <v>3</v>
      </c>
      <c r="AB26" s="216">
        <v>2</v>
      </c>
      <c r="AC26" s="216">
        <v>0</v>
      </c>
      <c r="AD26" s="216">
        <v>8</v>
      </c>
      <c r="AE26" s="216">
        <v>4</v>
      </c>
      <c r="AF26" s="216">
        <v>1</v>
      </c>
      <c r="AG26" s="216">
        <v>2</v>
      </c>
      <c r="AH26" s="216">
        <v>0</v>
      </c>
      <c r="AI26" s="216">
        <v>61</v>
      </c>
      <c r="AJ26" s="216">
        <v>5</v>
      </c>
      <c r="AK26" s="216">
        <v>1</v>
      </c>
      <c r="AL26" s="216">
        <v>2</v>
      </c>
      <c r="AM26" s="216">
        <v>1</v>
      </c>
      <c r="AN26" s="216">
        <v>0</v>
      </c>
      <c r="AO26" s="216">
        <v>3</v>
      </c>
      <c r="AP26" s="218">
        <v>57.001710051301536</v>
      </c>
      <c r="AQ26" s="218">
        <v>0</v>
      </c>
      <c r="AR26" s="218">
        <v>94.252873563218387</v>
      </c>
      <c r="AS26" s="219">
        <v>75</v>
      </c>
    </row>
    <row r="27" spans="2:45" s="164" customFormat="1" ht="30" customHeight="1" x14ac:dyDescent="0.6">
      <c r="B27" s="220" t="s">
        <v>86</v>
      </c>
      <c r="C27" s="221"/>
      <c r="D27" s="222">
        <v>33254</v>
      </c>
      <c r="E27" s="222">
        <v>3663</v>
      </c>
      <c r="F27" s="223">
        <v>11.015216214590726</v>
      </c>
      <c r="G27" s="222">
        <v>3603</v>
      </c>
      <c r="H27" s="222">
        <v>60</v>
      </c>
      <c r="I27" s="222">
        <v>35</v>
      </c>
      <c r="J27" s="222">
        <v>1</v>
      </c>
      <c r="K27" s="223">
        <v>1.638001638001638</v>
      </c>
      <c r="L27" s="222">
        <v>56</v>
      </c>
      <c r="M27" s="222">
        <v>34</v>
      </c>
      <c r="N27" s="222">
        <v>1</v>
      </c>
      <c r="O27" s="222">
        <v>667</v>
      </c>
      <c r="P27" s="222">
        <v>228</v>
      </c>
      <c r="Q27" s="223">
        <v>34.182908545727138</v>
      </c>
      <c r="R27" s="222">
        <v>1</v>
      </c>
      <c r="S27" s="228">
        <v>0.43859649122807015</v>
      </c>
      <c r="T27" s="222">
        <v>0</v>
      </c>
      <c r="U27" s="222">
        <v>8</v>
      </c>
      <c r="V27" s="222">
        <v>0</v>
      </c>
      <c r="W27" s="222">
        <v>0</v>
      </c>
      <c r="X27" s="222">
        <v>0</v>
      </c>
      <c r="Y27" s="222">
        <v>1</v>
      </c>
      <c r="Z27" s="222">
        <v>0</v>
      </c>
      <c r="AA27" s="222">
        <v>1</v>
      </c>
      <c r="AB27" s="222">
        <v>1</v>
      </c>
      <c r="AC27" s="222">
        <v>0</v>
      </c>
      <c r="AD27" s="222">
        <v>6</v>
      </c>
      <c r="AE27" s="222">
        <v>3</v>
      </c>
      <c r="AF27" s="222">
        <v>1</v>
      </c>
      <c r="AG27" s="222">
        <v>1</v>
      </c>
      <c r="AH27" s="222">
        <v>0</v>
      </c>
      <c r="AI27" s="222">
        <v>43</v>
      </c>
      <c r="AJ27" s="222">
        <v>4</v>
      </c>
      <c r="AK27" s="222">
        <v>1</v>
      </c>
      <c r="AL27" s="222">
        <v>1</v>
      </c>
      <c r="AM27" s="222">
        <v>0</v>
      </c>
      <c r="AN27" s="222">
        <v>0</v>
      </c>
      <c r="AO27" s="222">
        <v>1</v>
      </c>
      <c r="AP27" s="224">
        <v>27.300027300027303</v>
      </c>
      <c r="AQ27" s="224">
        <v>0</v>
      </c>
      <c r="AR27" s="225">
        <v>93.333333333333343</v>
      </c>
      <c r="AS27" s="226">
        <v>0</v>
      </c>
    </row>
    <row r="28" spans="2:45" s="164" customFormat="1" ht="30" customHeight="1" x14ac:dyDescent="0.6">
      <c r="B28" s="220" t="s">
        <v>87</v>
      </c>
      <c r="C28" s="221"/>
      <c r="D28" s="222">
        <v>8017</v>
      </c>
      <c r="E28" s="222">
        <v>1600</v>
      </c>
      <c r="F28" s="223">
        <v>19.95759012099289</v>
      </c>
      <c r="G28" s="222">
        <v>1573</v>
      </c>
      <c r="H28" s="222">
        <v>27</v>
      </c>
      <c r="I28" s="222">
        <v>11</v>
      </c>
      <c r="J28" s="222">
        <v>0</v>
      </c>
      <c r="K28" s="223">
        <v>1.6875</v>
      </c>
      <c r="L28" s="222">
        <v>26</v>
      </c>
      <c r="M28" s="222">
        <v>11</v>
      </c>
      <c r="N28" s="222">
        <v>0</v>
      </c>
      <c r="O28" s="222">
        <v>302</v>
      </c>
      <c r="P28" s="222">
        <v>66</v>
      </c>
      <c r="Q28" s="223">
        <v>21.85430463576159</v>
      </c>
      <c r="R28" s="222">
        <v>3</v>
      </c>
      <c r="S28" s="228">
        <v>4.5454545454545459</v>
      </c>
      <c r="T28" s="222">
        <v>3</v>
      </c>
      <c r="U28" s="222">
        <v>5</v>
      </c>
      <c r="V28" s="222">
        <v>0</v>
      </c>
      <c r="W28" s="222">
        <v>0</v>
      </c>
      <c r="X28" s="222">
        <v>0</v>
      </c>
      <c r="Y28" s="222">
        <v>1</v>
      </c>
      <c r="Z28" s="222">
        <v>1</v>
      </c>
      <c r="AA28" s="222">
        <v>2</v>
      </c>
      <c r="AB28" s="222">
        <v>1</v>
      </c>
      <c r="AC28" s="222">
        <v>0</v>
      </c>
      <c r="AD28" s="222">
        <v>2</v>
      </c>
      <c r="AE28" s="222">
        <v>1</v>
      </c>
      <c r="AF28" s="222">
        <v>0</v>
      </c>
      <c r="AG28" s="222">
        <v>1</v>
      </c>
      <c r="AH28" s="222">
        <v>0</v>
      </c>
      <c r="AI28" s="222">
        <v>18</v>
      </c>
      <c r="AJ28" s="222">
        <v>1</v>
      </c>
      <c r="AK28" s="222">
        <v>0</v>
      </c>
      <c r="AL28" s="222">
        <v>1</v>
      </c>
      <c r="AM28" s="222">
        <v>1</v>
      </c>
      <c r="AN28" s="222">
        <v>0</v>
      </c>
      <c r="AO28" s="222">
        <v>2</v>
      </c>
      <c r="AP28" s="224">
        <v>125</v>
      </c>
      <c r="AQ28" s="224">
        <v>0</v>
      </c>
      <c r="AR28" s="225">
        <v>96.296296296296291</v>
      </c>
      <c r="AS28" s="226">
        <v>100</v>
      </c>
    </row>
    <row r="29" spans="2:45" s="164" customFormat="1" ht="30" customHeight="1" thickBot="1" x14ac:dyDescent="0.65">
      <c r="B29" s="220"/>
      <c r="C29" s="221"/>
      <c r="D29" s="222"/>
      <c r="E29" s="222"/>
      <c r="F29" s="223"/>
      <c r="G29" s="222"/>
      <c r="H29" s="222"/>
      <c r="I29" s="222"/>
      <c r="J29" s="222"/>
      <c r="K29" s="223"/>
      <c r="L29" s="222"/>
      <c r="M29" s="222"/>
      <c r="N29" s="222"/>
      <c r="O29" s="222"/>
      <c r="P29" s="222"/>
      <c r="Q29" s="223"/>
      <c r="R29" s="222"/>
      <c r="S29" s="228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4"/>
      <c r="AQ29" s="224"/>
      <c r="AR29" s="225"/>
      <c r="AS29" s="226"/>
    </row>
    <row r="30" spans="2:45" s="164" customFormat="1" ht="30" customHeight="1" thickBot="1" x14ac:dyDescent="0.65">
      <c r="B30" s="214" t="s">
        <v>88</v>
      </c>
      <c r="C30" s="215"/>
      <c r="D30" s="216">
        <v>145597</v>
      </c>
      <c r="E30" s="216">
        <v>18483</v>
      </c>
      <c r="F30" s="217">
        <v>12.69462969704046</v>
      </c>
      <c r="G30" s="216">
        <v>18164</v>
      </c>
      <c r="H30" s="216">
        <v>319</v>
      </c>
      <c r="I30" s="216">
        <v>184</v>
      </c>
      <c r="J30" s="216">
        <v>3</v>
      </c>
      <c r="K30" s="217">
        <v>1.7259102959476276</v>
      </c>
      <c r="L30" s="216">
        <v>286</v>
      </c>
      <c r="M30" s="216">
        <v>171</v>
      </c>
      <c r="N30" s="216">
        <v>3</v>
      </c>
      <c r="O30" s="216">
        <v>2780</v>
      </c>
      <c r="P30" s="216">
        <v>390</v>
      </c>
      <c r="Q30" s="217">
        <v>14.028776978417264</v>
      </c>
      <c r="R30" s="216">
        <v>1</v>
      </c>
      <c r="S30" s="227">
        <v>0.25641025641025639</v>
      </c>
      <c r="T30" s="216">
        <v>0</v>
      </c>
      <c r="U30" s="216">
        <v>60</v>
      </c>
      <c r="V30" s="216">
        <v>0</v>
      </c>
      <c r="W30" s="216">
        <v>2</v>
      </c>
      <c r="X30" s="216">
        <v>4</v>
      </c>
      <c r="Y30" s="216">
        <v>0</v>
      </c>
      <c r="Z30" s="216">
        <v>1</v>
      </c>
      <c r="AA30" s="216">
        <v>7</v>
      </c>
      <c r="AB30" s="216">
        <v>4</v>
      </c>
      <c r="AC30" s="216">
        <v>2</v>
      </c>
      <c r="AD30" s="216">
        <v>31</v>
      </c>
      <c r="AE30" s="216">
        <v>24</v>
      </c>
      <c r="AF30" s="216">
        <v>1</v>
      </c>
      <c r="AG30" s="216">
        <v>4</v>
      </c>
      <c r="AH30" s="216">
        <v>0</v>
      </c>
      <c r="AI30" s="216">
        <v>183</v>
      </c>
      <c r="AJ30" s="216">
        <v>33</v>
      </c>
      <c r="AK30" s="216">
        <v>2</v>
      </c>
      <c r="AL30" s="216">
        <v>7</v>
      </c>
      <c r="AM30" s="216">
        <v>0</v>
      </c>
      <c r="AN30" s="216">
        <v>0</v>
      </c>
      <c r="AO30" s="216">
        <v>7</v>
      </c>
      <c r="AP30" s="218">
        <v>37.872639722988694</v>
      </c>
      <c r="AQ30" s="218">
        <v>0</v>
      </c>
      <c r="AR30" s="218">
        <v>89.65517241379311</v>
      </c>
      <c r="AS30" s="219">
        <v>0</v>
      </c>
    </row>
    <row r="31" spans="2:45" s="164" customFormat="1" ht="30" customHeight="1" x14ac:dyDescent="0.6">
      <c r="B31" s="220" t="s">
        <v>89</v>
      </c>
      <c r="C31" s="221"/>
      <c r="D31" s="222">
        <v>63122</v>
      </c>
      <c r="E31" s="222">
        <v>9040</v>
      </c>
      <c r="F31" s="223">
        <v>14.321472703653242</v>
      </c>
      <c r="G31" s="222">
        <v>8882</v>
      </c>
      <c r="H31" s="222">
        <v>158</v>
      </c>
      <c r="I31" s="222">
        <v>97</v>
      </c>
      <c r="J31" s="222">
        <v>1</v>
      </c>
      <c r="K31" s="223">
        <v>1.7477876106194692</v>
      </c>
      <c r="L31" s="222">
        <v>134</v>
      </c>
      <c r="M31" s="222">
        <v>90</v>
      </c>
      <c r="N31" s="222">
        <v>1</v>
      </c>
      <c r="O31" s="222">
        <v>1300</v>
      </c>
      <c r="P31" s="222">
        <v>122</v>
      </c>
      <c r="Q31" s="223">
        <v>9.384615384615385</v>
      </c>
      <c r="R31" s="222">
        <v>0</v>
      </c>
      <c r="S31" s="228" t="s">
        <v>76</v>
      </c>
      <c r="T31" s="222">
        <v>0</v>
      </c>
      <c r="U31" s="222">
        <v>26</v>
      </c>
      <c r="V31" s="222">
        <v>0</v>
      </c>
      <c r="W31" s="222">
        <v>1</v>
      </c>
      <c r="X31" s="222">
        <v>2</v>
      </c>
      <c r="Y31" s="222">
        <v>0</v>
      </c>
      <c r="Z31" s="222">
        <v>1</v>
      </c>
      <c r="AA31" s="222">
        <v>4</v>
      </c>
      <c r="AB31" s="222">
        <v>2</v>
      </c>
      <c r="AC31" s="222">
        <v>1</v>
      </c>
      <c r="AD31" s="222">
        <v>12</v>
      </c>
      <c r="AE31" s="222">
        <v>11</v>
      </c>
      <c r="AF31" s="222">
        <v>0</v>
      </c>
      <c r="AG31" s="222">
        <v>2</v>
      </c>
      <c r="AH31" s="222">
        <v>0</v>
      </c>
      <c r="AI31" s="222">
        <v>90</v>
      </c>
      <c r="AJ31" s="222">
        <v>24</v>
      </c>
      <c r="AK31" s="222">
        <v>0</v>
      </c>
      <c r="AL31" s="222">
        <v>4</v>
      </c>
      <c r="AM31" s="222">
        <v>0</v>
      </c>
      <c r="AN31" s="222">
        <v>0</v>
      </c>
      <c r="AO31" s="222">
        <v>4</v>
      </c>
      <c r="AP31" s="224">
        <v>44.247787610619469</v>
      </c>
      <c r="AQ31" s="224">
        <v>0</v>
      </c>
      <c r="AR31" s="225">
        <v>84.810126582278471</v>
      </c>
      <c r="AS31" s="226">
        <v>0</v>
      </c>
    </row>
    <row r="32" spans="2:45" s="164" customFormat="1" ht="30" customHeight="1" x14ac:dyDescent="0.6">
      <c r="B32" s="220" t="s">
        <v>90</v>
      </c>
      <c r="C32" s="221"/>
      <c r="D32" s="222">
        <v>50836</v>
      </c>
      <c r="E32" s="222">
        <v>4335</v>
      </c>
      <c r="F32" s="223">
        <v>8.5274215123141079</v>
      </c>
      <c r="G32" s="222">
        <v>4279</v>
      </c>
      <c r="H32" s="222">
        <v>56</v>
      </c>
      <c r="I32" s="222">
        <v>27</v>
      </c>
      <c r="J32" s="222">
        <v>2</v>
      </c>
      <c r="K32" s="223">
        <v>1.2918108419838525</v>
      </c>
      <c r="L32" s="222">
        <v>53</v>
      </c>
      <c r="M32" s="222">
        <v>25</v>
      </c>
      <c r="N32" s="222">
        <v>2</v>
      </c>
      <c r="O32" s="222">
        <v>666</v>
      </c>
      <c r="P32" s="222">
        <v>111</v>
      </c>
      <c r="Q32" s="223">
        <v>16.666666666666664</v>
      </c>
      <c r="R32" s="222">
        <v>0</v>
      </c>
      <c r="S32" s="228" t="s">
        <v>76</v>
      </c>
      <c r="T32" s="222">
        <v>0</v>
      </c>
      <c r="U32" s="222">
        <v>19</v>
      </c>
      <c r="V32" s="222">
        <v>0</v>
      </c>
      <c r="W32" s="222">
        <v>1</v>
      </c>
      <c r="X32" s="222">
        <v>2</v>
      </c>
      <c r="Y32" s="222">
        <v>0</v>
      </c>
      <c r="Z32" s="222">
        <v>0</v>
      </c>
      <c r="AA32" s="222">
        <v>3</v>
      </c>
      <c r="AB32" s="222">
        <v>2</v>
      </c>
      <c r="AC32" s="222">
        <v>1</v>
      </c>
      <c r="AD32" s="222">
        <v>4</v>
      </c>
      <c r="AE32" s="222">
        <v>2</v>
      </c>
      <c r="AF32" s="222">
        <v>1</v>
      </c>
      <c r="AG32" s="222">
        <v>0</v>
      </c>
      <c r="AH32" s="222">
        <v>0</v>
      </c>
      <c r="AI32" s="222">
        <v>26</v>
      </c>
      <c r="AJ32" s="222">
        <v>3</v>
      </c>
      <c r="AK32" s="222">
        <v>1</v>
      </c>
      <c r="AL32" s="222">
        <v>3</v>
      </c>
      <c r="AM32" s="222">
        <v>0</v>
      </c>
      <c r="AN32" s="222">
        <v>0</v>
      </c>
      <c r="AO32" s="222">
        <v>3</v>
      </c>
      <c r="AP32" s="224">
        <v>69.20415224913495</v>
      </c>
      <c r="AQ32" s="224">
        <v>0</v>
      </c>
      <c r="AR32" s="225">
        <v>94.642857142857139</v>
      </c>
      <c r="AS32" s="226">
        <v>0</v>
      </c>
    </row>
    <row r="33" spans="2:45" s="164" customFormat="1" ht="30" customHeight="1" x14ac:dyDescent="0.6">
      <c r="B33" s="220" t="s">
        <v>91</v>
      </c>
      <c r="C33" s="221"/>
      <c r="D33" s="222">
        <v>18310</v>
      </c>
      <c r="E33" s="222">
        <v>2761</v>
      </c>
      <c r="F33" s="223">
        <v>15.079191698525396</v>
      </c>
      <c r="G33" s="222">
        <v>2723</v>
      </c>
      <c r="H33" s="222">
        <v>38</v>
      </c>
      <c r="I33" s="222">
        <v>21</v>
      </c>
      <c r="J33" s="222">
        <v>0</v>
      </c>
      <c r="K33" s="223">
        <v>1.3763129300977905</v>
      </c>
      <c r="L33" s="222">
        <v>35</v>
      </c>
      <c r="M33" s="222">
        <v>19</v>
      </c>
      <c r="N33" s="222">
        <v>0</v>
      </c>
      <c r="O33" s="222">
        <v>434</v>
      </c>
      <c r="P33" s="222">
        <v>57</v>
      </c>
      <c r="Q33" s="223">
        <v>13.13364055299539</v>
      </c>
      <c r="R33" s="222">
        <v>0</v>
      </c>
      <c r="S33" s="228" t="s">
        <v>76</v>
      </c>
      <c r="T33" s="222">
        <v>0</v>
      </c>
      <c r="U33" s="222">
        <v>4</v>
      </c>
      <c r="V33" s="222">
        <v>0</v>
      </c>
      <c r="W33" s="222">
        <v>0</v>
      </c>
      <c r="X33" s="222">
        <v>0</v>
      </c>
      <c r="Y33" s="222">
        <v>0</v>
      </c>
      <c r="Z33" s="222">
        <v>0</v>
      </c>
      <c r="AA33" s="222">
        <v>0</v>
      </c>
      <c r="AB33" s="222">
        <v>0</v>
      </c>
      <c r="AC33" s="222">
        <v>0</v>
      </c>
      <c r="AD33" s="222">
        <v>4</v>
      </c>
      <c r="AE33" s="222">
        <v>2</v>
      </c>
      <c r="AF33" s="222">
        <v>0</v>
      </c>
      <c r="AG33" s="222">
        <v>1</v>
      </c>
      <c r="AH33" s="222">
        <v>0</v>
      </c>
      <c r="AI33" s="222">
        <v>27</v>
      </c>
      <c r="AJ33" s="222">
        <v>3</v>
      </c>
      <c r="AK33" s="222">
        <v>0</v>
      </c>
      <c r="AL33" s="222">
        <v>0</v>
      </c>
      <c r="AM33" s="222">
        <v>0</v>
      </c>
      <c r="AN33" s="222">
        <v>0</v>
      </c>
      <c r="AO33" s="222">
        <v>0</v>
      </c>
      <c r="AP33" s="224">
        <v>0</v>
      </c>
      <c r="AQ33" s="224">
        <v>0</v>
      </c>
      <c r="AR33" s="225">
        <v>92.10526315789474</v>
      </c>
      <c r="AS33" s="226">
        <v>0</v>
      </c>
    </row>
    <row r="34" spans="2:45" s="164" customFormat="1" ht="30" customHeight="1" x14ac:dyDescent="0.6">
      <c r="B34" s="220" t="s">
        <v>92</v>
      </c>
      <c r="C34" s="221"/>
      <c r="D34" s="222">
        <v>8039</v>
      </c>
      <c r="E34" s="222">
        <v>1421</v>
      </c>
      <c r="F34" s="223">
        <v>17.676327901480285</v>
      </c>
      <c r="G34" s="222">
        <v>1386</v>
      </c>
      <c r="H34" s="222">
        <v>35</v>
      </c>
      <c r="I34" s="222">
        <v>19</v>
      </c>
      <c r="J34" s="222">
        <v>0</v>
      </c>
      <c r="K34" s="223">
        <v>2.4630541871921183</v>
      </c>
      <c r="L34" s="222">
        <v>33</v>
      </c>
      <c r="M34" s="222">
        <v>18</v>
      </c>
      <c r="N34" s="222">
        <v>0</v>
      </c>
      <c r="O34" s="222">
        <v>210</v>
      </c>
      <c r="P34" s="222">
        <v>55</v>
      </c>
      <c r="Q34" s="223">
        <v>26.190476190476193</v>
      </c>
      <c r="R34" s="222">
        <v>1</v>
      </c>
      <c r="S34" s="228">
        <v>1.8181818181818181</v>
      </c>
      <c r="T34" s="222">
        <v>0</v>
      </c>
      <c r="U34" s="222">
        <v>6</v>
      </c>
      <c r="V34" s="222">
        <v>0</v>
      </c>
      <c r="W34" s="222">
        <v>0</v>
      </c>
      <c r="X34" s="222">
        <v>0</v>
      </c>
      <c r="Y34" s="222">
        <v>0</v>
      </c>
      <c r="Z34" s="222">
        <v>0</v>
      </c>
      <c r="AA34" s="222">
        <v>0</v>
      </c>
      <c r="AB34" s="222">
        <v>0</v>
      </c>
      <c r="AC34" s="222">
        <v>0</v>
      </c>
      <c r="AD34" s="222">
        <v>6</v>
      </c>
      <c r="AE34" s="222">
        <v>4</v>
      </c>
      <c r="AF34" s="222">
        <v>0</v>
      </c>
      <c r="AG34" s="222">
        <v>1</v>
      </c>
      <c r="AH34" s="222">
        <v>0</v>
      </c>
      <c r="AI34" s="222">
        <v>19</v>
      </c>
      <c r="AJ34" s="222">
        <v>2</v>
      </c>
      <c r="AK34" s="222">
        <v>1</v>
      </c>
      <c r="AL34" s="222">
        <v>0</v>
      </c>
      <c r="AM34" s="222">
        <v>0</v>
      </c>
      <c r="AN34" s="222">
        <v>0</v>
      </c>
      <c r="AO34" s="222">
        <v>0</v>
      </c>
      <c r="AP34" s="224">
        <v>0</v>
      </c>
      <c r="AQ34" s="224">
        <v>0</v>
      </c>
      <c r="AR34" s="225">
        <v>94.285714285714292</v>
      </c>
      <c r="AS34" s="226">
        <v>0</v>
      </c>
    </row>
    <row r="35" spans="2:45" s="164" customFormat="1" ht="30" customHeight="1" x14ac:dyDescent="0.6">
      <c r="B35" s="220" t="s">
        <v>93</v>
      </c>
      <c r="C35" s="221"/>
      <c r="D35" s="222">
        <v>5290</v>
      </c>
      <c r="E35" s="222">
        <v>926</v>
      </c>
      <c r="F35" s="223">
        <v>17.504725897920608</v>
      </c>
      <c r="G35" s="222">
        <v>894</v>
      </c>
      <c r="H35" s="222">
        <v>32</v>
      </c>
      <c r="I35" s="222">
        <v>20</v>
      </c>
      <c r="J35" s="222">
        <v>0</v>
      </c>
      <c r="K35" s="223">
        <v>3.455723542116631</v>
      </c>
      <c r="L35" s="222">
        <v>31</v>
      </c>
      <c r="M35" s="222">
        <v>19</v>
      </c>
      <c r="N35" s="222">
        <v>0</v>
      </c>
      <c r="O35" s="222">
        <v>170</v>
      </c>
      <c r="P35" s="222">
        <v>45</v>
      </c>
      <c r="Q35" s="223">
        <v>26.47058823529412</v>
      </c>
      <c r="R35" s="222">
        <v>0</v>
      </c>
      <c r="S35" s="228" t="s">
        <v>76</v>
      </c>
      <c r="T35" s="222">
        <v>0</v>
      </c>
      <c r="U35" s="222">
        <v>5</v>
      </c>
      <c r="V35" s="222">
        <v>0</v>
      </c>
      <c r="W35" s="222">
        <v>0</v>
      </c>
      <c r="X35" s="222">
        <v>0</v>
      </c>
      <c r="Y35" s="222">
        <v>0</v>
      </c>
      <c r="Z35" s="222">
        <v>0</v>
      </c>
      <c r="AA35" s="222">
        <v>0</v>
      </c>
      <c r="AB35" s="222">
        <v>0</v>
      </c>
      <c r="AC35" s="222">
        <v>0</v>
      </c>
      <c r="AD35" s="222">
        <v>5</v>
      </c>
      <c r="AE35" s="222">
        <v>5</v>
      </c>
      <c r="AF35" s="222">
        <v>0</v>
      </c>
      <c r="AG35" s="222">
        <v>0</v>
      </c>
      <c r="AH35" s="222">
        <v>0</v>
      </c>
      <c r="AI35" s="222">
        <v>21</v>
      </c>
      <c r="AJ35" s="222">
        <v>1</v>
      </c>
      <c r="AK35" s="222">
        <v>0</v>
      </c>
      <c r="AL35" s="222">
        <v>0</v>
      </c>
      <c r="AM35" s="222">
        <v>0</v>
      </c>
      <c r="AN35" s="222">
        <v>0</v>
      </c>
      <c r="AO35" s="222">
        <v>0</v>
      </c>
      <c r="AP35" s="224">
        <v>0</v>
      </c>
      <c r="AQ35" s="224">
        <v>0</v>
      </c>
      <c r="AR35" s="225">
        <v>96.875</v>
      </c>
      <c r="AS35" s="226">
        <v>0</v>
      </c>
    </row>
    <row r="36" spans="2:45" s="164" customFormat="1" ht="30" customHeight="1" thickBot="1" x14ac:dyDescent="0.65">
      <c r="B36" s="220"/>
      <c r="C36" s="221"/>
      <c r="D36" s="222"/>
      <c r="E36" s="222"/>
      <c r="F36" s="223"/>
      <c r="G36" s="222"/>
      <c r="H36" s="222"/>
      <c r="I36" s="222"/>
      <c r="J36" s="222"/>
      <c r="K36" s="223"/>
      <c r="L36" s="222"/>
      <c r="M36" s="222"/>
      <c r="N36" s="222"/>
      <c r="O36" s="222"/>
      <c r="P36" s="222"/>
      <c r="Q36" s="223"/>
      <c r="R36" s="222"/>
      <c r="S36" s="228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4"/>
      <c r="AQ36" s="224"/>
      <c r="AR36" s="225"/>
      <c r="AS36" s="226"/>
    </row>
    <row r="37" spans="2:45" s="164" customFormat="1" ht="30" customHeight="1" thickBot="1" x14ac:dyDescent="0.65">
      <c r="B37" s="214" t="s">
        <v>94</v>
      </c>
      <c r="C37" s="215"/>
      <c r="D37" s="216">
        <v>223595</v>
      </c>
      <c r="E37" s="216">
        <v>23786</v>
      </c>
      <c r="F37" s="217">
        <v>10.63798385473736</v>
      </c>
      <c r="G37" s="216">
        <v>23327</v>
      </c>
      <c r="H37" s="216">
        <v>459</v>
      </c>
      <c r="I37" s="216">
        <v>252</v>
      </c>
      <c r="J37" s="216">
        <v>3</v>
      </c>
      <c r="K37" s="217">
        <v>1.9297065500714705</v>
      </c>
      <c r="L37" s="216">
        <v>437</v>
      </c>
      <c r="M37" s="216">
        <v>240</v>
      </c>
      <c r="N37" s="216">
        <v>3</v>
      </c>
      <c r="O37" s="216">
        <v>3281</v>
      </c>
      <c r="P37" s="216">
        <v>486</v>
      </c>
      <c r="Q37" s="217">
        <v>14.812557147211217</v>
      </c>
      <c r="R37" s="216">
        <v>2</v>
      </c>
      <c r="S37" s="227">
        <v>0.41152263374485598</v>
      </c>
      <c r="T37" s="216">
        <v>2</v>
      </c>
      <c r="U37" s="216">
        <v>141</v>
      </c>
      <c r="V37" s="216">
        <v>0</v>
      </c>
      <c r="W37" s="216">
        <v>7</v>
      </c>
      <c r="X37" s="216">
        <v>0</v>
      </c>
      <c r="Y37" s="216">
        <v>2</v>
      </c>
      <c r="Z37" s="216">
        <v>2</v>
      </c>
      <c r="AA37" s="216">
        <v>11</v>
      </c>
      <c r="AB37" s="216">
        <v>8</v>
      </c>
      <c r="AC37" s="216">
        <v>2</v>
      </c>
      <c r="AD37" s="216">
        <v>32</v>
      </c>
      <c r="AE37" s="216">
        <v>28</v>
      </c>
      <c r="AF37" s="216">
        <v>0</v>
      </c>
      <c r="AG37" s="216">
        <v>4</v>
      </c>
      <c r="AH37" s="216">
        <v>1</v>
      </c>
      <c r="AI37" s="216">
        <v>249</v>
      </c>
      <c r="AJ37" s="216">
        <v>22</v>
      </c>
      <c r="AK37" s="216">
        <v>3</v>
      </c>
      <c r="AL37" s="216">
        <v>10</v>
      </c>
      <c r="AM37" s="216">
        <v>1</v>
      </c>
      <c r="AN37" s="216">
        <v>0</v>
      </c>
      <c r="AO37" s="216">
        <v>11</v>
      </c>
      <c r="AP37" s="218">
        <v>46.245690742453547</v>
      </c>
      <c r="AQ37" s="218">
        <v>4.2041537038594132</v>
      </c>
      <c r="AR37" s="218">
        <v>95.20697167755992</v>
      </c>
      <c r="AS37" s="219">
        <v>100</v>
      </c>
    </row>
    <row r="38" spans="2:45" s="164" customFormat="1" ht="30" customHeight="1" x14ac:dyDescent="0.6">
      <c r="B38" s="220" t="s">
        <v>95</v>
      </c>
      <c r="C38" s="221"/>
      <c r="D38" s="222">
        <v>171095</v>
      </c>
      <c r="E38" s="222">
        <v>14327</v>
      </c>
      <c r="F38" s="223">
        <v>8.373710511704024</v>
      </c>
      <c r="G38" s="222">
        <v>14055</v>
      </c>
      <c r="H38" s="222">
        <v>272</v>
      </c>
      <c r="I38" s="222">
        <v>142</v>
      </c>
      <c r="J38" s="222">
        <v>2</v>
      </c>
      <c r="K38" s="223">
        <v>1.8985132965729044</v>
      </c>
      <c r="L38" s="222">
        <v>263</v>
      </c>
      <c r="M38" s="222">
        <v>139</v>
      </c>
      <c r="N38" s="222">
        <v>2</v>
      </c>
      <c r="O38" s="222">
        <v>2096</v>
      </c>
      <c r="P38" s="222">
        <v>362</v>
      </c>
      <c r="Q38" s="223">
        <v>17.270992366412212</v>
      </c>
      <c r="R38" s="222">
        <v>1</v>
      </c>
      <c r="S38" s="228">
        <v>0.27624309392265189</v>
      </c>
      <c r="T38" s="222">
        <v>1</v>
      </c>
      <c r="U38" s="222">
        <v>88</v>
      </c>
      <c r="V38" s="222">
        <v>0</v>
      </c>
      <c r="W38" s="222">
        <v>6</v>
      </c>
      <c r="X38" s="222">
        <v>0</v>
      </c>
      <c r="Y38" s="222">
        <v>1</v>
      </c>
      <c r="Z38" s="222">
        <v>2</v>
      </c>
      <c r="AA38" s="222">
        <v>9</v>
      </c>
      <c r="AB38" s="222">
        <v>7</v>
      </c>
      <c r="AC38" s="222">
        <v>1</v>
      </c>
      <c r="AD38" s="222">
        <v>10</v>
      </c>
      <c r="AE38" s="222">
        <v>9</v>
      </c>
      <c r="AF38" s="222">
        <v>0</v>
      </c>
      <c r="AG38" s="222">
        <v>3</v>
      </c>
      <c r="AH38" s="222">
        <v>0</v>
      </c>
      <c r="AI38" s="222">
        <v>151</v>
      </c>
      <c r="AJ38" s="222">
        <v>9</v>
      </c>
      <c r="AK38" s="222">
        <v>3</v>
      </c>
      <c r="AL38" s="222">
        <v>8</v>
      </c>
      <c r="AM38" s="222">
        <v>1</v>
      </c>
      <c r="AN38" s="222">
        <v>0</v>
      </c>
      <c r="AO38" s="222">
        <v>9</v>
      </c>
      <c r="AP38" s="224">
        <v>62.818454666015221</v>
      </c>
      <c r="AQ38" s="224">
        <v>0</v>
      </c>
      <c r="AR38" s="225">
        <v>96.691176470588232</v>
      </c>
      <c r="AS38" s="226">
        <v>100</v>
      </c>
    </row>
    <row r="39" spans="2:45" s="164" customFormat="1" ht="30" customHeight="1" x14ac:dyDescent="0.6">
      <c r="B39" s="220" t="s">
        <v>96</v>
      </c>
      <c r="C39" s="221"/>
      <c r="D39" s="222">
        <v>26226</v>
      </c>
      <c r="E39" s="222">
        <v>4596</v>
      </c>
      <c r="F39" s="223">
        <v>17.524593914436057</v>
      </c>
      <c r="G39" s="222">
        <v>4504</v>
      </c>
      <c r="H39" s="222">
        <v>92</v>
      </c>
      <c r="I39" s="222">
        <v>49</v>
      </c>
      <c r="J39" s="222">
        <v>0</v>
      </c>
      <c r="K39" s="223">
        <v>2.0017406440382945</v>
      </c>
      <c r="L39" s="222">
        <v>85</v>
      </c>
      <c r="M39" s="222">
        <v>44</v>
      </c>
      <c r="N39" s="222">
        <v>0</v>
      </c>
      <c r="O39" s="222">
        <v>666</v>
      </c>
      <c r="P39" s="222">
        <v>95</v>
      </c>
      <c r="Q39" s="223">
        <v>14.264264264264265</v>
      </c>
      <c r="R39" s="222">
        <v>0</v>
      </c>
      <c r="S39" s="228" t="s">
        <v>76</v>
      </c>
      <c r="T39" s="222">
        <v>0</v>
      </c>
      <c r="U39" s="222">
        <v>29</v>
      </c>
      <c r="V39" s="222">
        <v>0</v>
      </c>
      <c r="W39" s="222">
        <v>1</v>
      </c>
      <c r="X39" s="222">
        <v>0</v>
      </c>
      <c r="Y39" s="222">
        <v>0</v>
      </c>
      <c r="Z39" s="222">
        <v>0</v>
      </c>
      <c r="AA39" s="222">
        <v>1</v>
      </c>
      <c r="AB39" s="222">
        <v>1</v>
      </c>
      <c r="AC39" s="222">
        <v>0</v>
      </c>
      <c r="AD39" s="222">
        <v>7</v>
      </c>
      <c r="AE39" s="222">
        <v>7</v>
      </c>
      <c r="AF39" s="222">
        <v>0</v>
      </c>
      <c r="AG39" s="222">
        <v>0</v>
      </c>
      <c r="AH39" s="222">
        <v>0</v>
      </c>
      <c r="AI39" s="222">
        <v>50</v>
      </c>
      <c r="AJ39" s="222">
        <v>7</v>
      </c>
      <c r="AK39" s="222">
        <v>0</v>
      </c>
      <c r="AL39" s="222">
        <v>1</v>
      </c>
      <c r="AM39" s="222">
        <v>0</v>
      </c>
      <c r="AN39" s="222">
        <v>0</v>
      </c>
      <c r="AO39" s="222">
        <v>1</v>
      </c>
      <c r="AP39" s="224">
        <v>21.758050478677109</v>
      </c>
      <c r="AQ39" s="224">
        <v>0</v>
      </c>
      <c r="AR39" s="225">
        <v>92.391304347826079</v>
      </c>
      <c r="AS39" s="226">
        <v>0</v>
      </c>
    </row>
    <row r="40" spans="2:45" s="164" customFormat="1" ht="30" customHeight="1" x14ac:dyDescent="0.6">
      <c r="B40" s="220" t="s">
        <v>97</v>
      </c>
      <c r="C40" s="221"/>
      <c r="D40" s="222">
        <v>3123</v>
      </c>
      <c r="E40" s="222">
        <v>633</v>
      </c>
      <c r="F40" s="223">
        <v>20.268972142170991</v>
      </c>
      <c r="G40" s="222">
        <v>614</v>
      </c>
      <c r="H40" s="222">
        <v>19</v>
      </c>
      <c r="I40" s="222">
        <v>13</v>
      </c>
      <c r="J40" s="222">
        <v>1</v>
      </c>
      <c r="K40" s="223">
        <v>3.0015797788309637</v>
      </c>
      <c r="L40" s="222">
        <v>18</v>
      </c>
      <c r="M40" s="222">
        <v>12</v>
      </c>
      <c r="N40" s="222">
        <v>1</v>
      </c>
      <c r="O40" s="222">
        <v>72</v>
      </c>
      <c r="P40" s="222">
        <v>10</v>
      </c>
      <c r="Q40" s="223">
        <v>13.888888888888889</v>
      </c>
      <c r="R40" s="222">
        <v>1</v>
      </c>
      <c r="S40" s="228">
        <v>10</v>
      </c>
      <c r="T40" s="222">
        <v>1</v>
      </c>
      <c r="U40" s="222">
        <v>5</v>
      </c>
      <c r="V40" s="222">
        <v>0</v>
      </c>
      <c r="W40" s="222">
        <v>0</v>
      </c>
      <c r="X40" s="222">
        <v>0</v>
      </c>
      <c r="Y40" s="222">
        <v>1</v>
      </c>
      <c r="Z40" s="222">
        <v>0</v>
      </c>
      <c r="AA40" s="222">
        <v>1</v>
      </c>
      <c r="AB40" s="222">
        <v>0</v>
      </c>
      <c r="AC40" s="222">
        <v>1</v>
      </c>
      <c r="AD40" s="222">
        <v>4</v>
      </c>
      <c r="AE40" s="222">
        <v>3</v>
      </c>
      <c r="AF40" s="222">
        <v>0</v>
      </c>
      <c r="AG40" s="222">
        <v>1</v>
      </c>
      <c r="AH40" s="222">
        <v>0</v>
      </c>
      <c r="AI40" s="222">
        <v>8</v>
      </c>
      <c r="AJ40" s="222">
        <v>1</v>
      </c>
      <c r="AK40" s="222">
        <v>0</v>
      </c>
      <c r="AL40" s="222">
        <v>1</v>
      </c>
      <c r="AM40" s="222">
        <v>0</v>
      </c>
      <c r="AN40" s="222">
        <v>0</v>
      </c>
      <c r="AO40" s="222">
        <v>1</v>
      </c>
      <c r="AP40" s="224">
        <v>157.9778830963665</v>
      </c>
      <c r="AQ40" s="224">
        <v>0</v>
      </c>
      <c r="AR40" s="225">
        <v>94.73684210526315</v>
      </c>
      <c r="AS40" s="226">
        <v>100</v>
      </c>
    </row>
    <row r="41" spans="2:45" s="164" customFormat="1" ht="30" customHeight="1" x14ac:dyDescent="0.6">
      <c r="B41" s="220" t="s">
        <v>98</v>
      </c>
      <c r="C41" s="221"/>
      <c r="D41" s="222">
        <v>23151</v>
      </c>
      <c r="E41" s="222">
        <v>4230</v>
      </c>
      <c r="F41" s="223">
        <v>18.271348969806919</v>
      </c>
      <c r="G41" s="222">
        <v>4154</v>
      </c>
      <c r="H41" s="222">
        <v>76</v>
      </c>
      <c r="I41" s="222">
        <v>48</v>
      </c>
      <c r="J41" s="222">
        <v>0</v>
      </c>
      <c r="K41" s="223">
        <v>1.7966903073286054</v>
      </c>
      <c r="L41" s="222">
        <v>71</v>
      </c>
      <c r="M41" s="222">
        <v>45</v>
      </c>
      <c r="N41" s="222">
        <v>0</v>
      </c>
      <c r="O41" s="222">
        <v>447</v>
      </c>
      <c r="P41" s="222">
        <v>19</v>
      </c>
      <c r="Q41" s="223">
        <v>4.2505592841163313</v>
      </c>
      <c r="R41" s="222">
        <v>0</v>
      </c>
      <c r="S41" s="228" t="s">
        <v>76</v>
      </c>
      <c r="T41" s="222">
        <v>0</v>
      </c>
      <c r="U41" s="222">
        <v>19</v>
      </c>
      <c r="V41" s="222">
        <v>0</v>
      </c>
      <c r="W41" s="222">
        <v>0</v>
      </c>
      <c r="X41" s="222">
        <v>0</v>
      </c>
      <c r="Y41" s="222">
        <v>0</v>
      </c>
      <c r="Z41" s="222">
        <v>0</v>
      </c>
      <c r="AA41" s="222">
        <v>0</v>
      </c>
      <c r="AB41" s="222">
        <v>0</v>
      </c>
      <c r="AC41" s="222">
        <v>0</v>
      </c>
      <c r="AD41" s="222">
        <v>11</v>
      </c>
      <c r="AE41" s="222">
        <v>9</v>
      </c>
      <c r="AF41" s="222">
        <v>0</v>
      </c>
      <c r="AG41" s="222">
        <v>0</v>
      </c>
      <c r="AH41" s="222">
        <v>1</v>
      </c>
      <c r="AI41" s="222">
        <v>40</v>
      </c>
      <c r="AJ41" s="222">
        <v>5</v>
      </c>
      <c r="AK41" s="222">
        <v>0</v>
      </c>
      <c r="AL41" s="222">
        <v>0</v>
      </c>
      <c r="AM41" s="222">
        <v>0</v>
      </c>
      <c r="AN41" s="222">
        <v>0</v>
      </c>
      <c r="AO41" s="222">
        <v>0</v>
      </c>
      <c r="AP41" s="224">
        <v>0</v>
      </c>
      <c r="AQ41" s="224">
        <v>23.640661938534279</v>
      </c>
      <c r="AR41" s="225">
        <v>93.421052631578945</v>
      </c>
      <c r="AS41" s="226">
        <v>0</v>
      </c>
    </row>
    <row r="42" spans="2:45" s="232" customFormat="1" ht="30" customHeight="1" thickBot="1" x14ac:dyDescent="0.65">
      <c r="B42" s="220"/>
      <c r="C42" s="221"/>
      <c r="D42" s="222"/>
      <c r="E42" s="222"/>
      <c r="F42" s="223"/>
      <c r="G42" s="222"/>
      <c r="H42" s="222"/>
      <c r="I42" s="222"/>
      <c r="J42" s="222"/>
      <c r="K42" s="223"/>
      <c r="L42" s="222"/>
      <c r="M42" s="222"/>
      <c r="N42" s="222"/>
      <c r="O42" s="222"/>
      <c r="P42" s="222"/>
      <c r="Q42" s="223"/>
      <c r="R42" s="222"/>
      <c r="S42" s="228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4"/>
      <c r="AQ42" s="224"/>
      <c r="AR42" s="225"/>
      <c r="AS42" s="226"/>
    </row>
    <row r="43" spans="2:45" s="164" customFormat="1" ht="30" customHeight="1" thickBot="1" x14ac:dyDescent="0.65">
      <c r="B43" s="214" t="s">
        <v>99</v>
      </c>
      <c r="C43" s="215"/>
      <c r="D43" s="216">
        <v>24684</v>
      </c>
      <c r="E43" s="216">
        <v>4023</v>
      </c>
      <c r="F43" s="217">
        <v>16.298006806028194</v>
      </c>
      <c r="G43" s="216">
        <v>3966</v>
      </c>
      <c r="H43" s="216">
        <v>57</v>
      </c>
      <c r="I43" s="216">
        <v>19</v>
      </c>
      <c r="J43" s="216">
        <v>0</v>
      </c>
      <c r="K43" s="217">
        <v>1.4168530947054436</v>
      </c>
      <c r="L43" s="216">
        <v>52</v>
      </c>
      <c r="M43" s="216">
        <v>17</v>
      </c>
      <c r="N43" s="216">
        <v>0</v>
      </c>
      <c r="O43" s="216">
        <v>606</v>
      </c>
      <c r="P43" s="216">
        <v>12</v>
      </c>
      <c r="Q43" s="217">
        <v>1.9801980198019802</v>
      </c>
      <c r="R43" s="216">
        <v>0</v>
      </c>
      <c r="S43" s="227" t="s">
        <v>76</v>
      </c>
      <c r="T43" s="216">
        <v>0</v>
      </c>
      <c r="U43" s="216">
        <v>11</v>
      </c>
      <c r="V43" s="216">
        <v>0</v>
      </c>
      <c r="W43" s="216">
        <v>0</v>
      </c>
      <c r="X43" s="216">
        <v>0</v>
      </c>
      <c r="Y43" s="216">
        <v>0</v>
      </c>
      <c r="Z43" s="216">
        <v>0</v>
      </c>
      <c r="AA43" s="216">
        <v>0</v>
      </c>
      <c r="AB43" s="216">
        <v>0</v>
      </c>
      <c r="AC43" s="216">
        <v>0</v>
      </c>
      <c r="AD43" s="216">
        <v>6</v>
      </c>
      <c r="AE43" s="216">
        <v>6</v>
      </c>
      <c r="AF43" s="216">
        <v>0</v>
      </c>
      <c r="AG43" s="216">
        <v>1</v>
      </c>
      <c r="AH43" s="216">
        <v>0</v>
      </c>
      <c r="AI43" s="216">
        <v>34</v>
      </c>
      <c r="AJ43" s="216">
        <v>5</v>
      </c>
      <c r="AK43" s="216">
        <v>0</v>
      </c>
      <c r="AL43" s="216">
        <v>0</v>
      </c>
      <c r="AM43" s="216">
        <v>0</v>
      </c>
      <c r="AN43" s="216">
        <v>0</v>
      </c>
      <c r="AO43" s="216">
        <v>0</v>
      </c>
      <c r="AP43" s="218">
        <v>0</v>
      </c>
      <c r="AQ43" s="218">
        <v>0</v>
      </c>
      <c r="AR43" s="218">
        <v>91.228070175438603</v>
      </c>
      <c r="AS43" s="219">
        <v>0</v>
      </c>
    </row>
    <row r="44" spans="2:45" s="164" customFormat="1" ht="30" customHeight="1" x14ac:dyDescent="0.6">
      <c r="B44" s="220" t="s">
        <v>100</v>
      </c>
      <c r="C44" s="221"/>
      <c r="D44" s="222">
        <v>24684</v>
      </c>
      <c r="E44" s="222">
        <v>4023</v>
      </c>
      <c r="F44" s="223">
        <v>16.298006806028194</v>
      </c>
      <c r="G44" s="222">
        <v>3966</v>
      </c>
      <c r="H44" s="222">
        <v>57</v>
      </c>
      <c r="I44" s="222">
        <v>19</v>
      </c>
      <c r="J44" s="222">
        <v>0</v>
      </c>
      <c r="K44" s="223">
        <v>1.4168530947054436</v>
      </c>
      <c r="L44" s="222">
        <v>52</v>
      </c>
      <c r="M44" s="222">
        <v>17</v>
      </c>
      <c r="N44" s="222">
        <v>0</v>
      </c>
      <c r="O44" s="222">
        <v>606</v>
      </c>
      <c r="P44" s="222">
        <v>12</v>
      </c>
      <c r="Q44" s="223">
        <v>1.9801980198019802</v>
      </c>
      <c r="R44" s="222">
        <v>0</v>
      </c>
      <c r="S44" s="228" t="s">
        <v>76</v>
      </c>
      <c r="T44" s="222">
        <v>0</v>
      </c>
      <c r="U44" s="222">
        <v>11</v>
      </c>
      <c r="V44" s="222">
        <v>0</v>
      </c>
      <c r="W44" s="222">
        <v>0</v>
      </c>
      <c r="X44" s="222">
        <v>0</v>
      </c>
      <c r="Y44" s="222">
        <v>0</v>
      </c>
      <c r="Z44" s="222">
        <v>0</v>
      </c>
      <c r="AA44" s="222">
        <v>0</v>
      </c>
      <c r="AB44" s="222">
        <v>0</v>
      </c>
      <c r="AC44" s="222">
        <v>0</v>
      </c>
      <c r="AD44" s="222">
        <v>6</v>
      </c>
      <c r="AE44" s="222">
        <v>6</v>
      </c>
      <c r="AF44" s="222">
        <v>0</v>
      </c>
      <c r="AG44" s="222">
        <v>1</v>
      </c>
      <c r="AH44" s="222">
        <v>0</v>
      </c>
      <c r="AI44" s="222">
        <v>34</v>
      </c>
      <c r="AJ44" s="222">
        <v>5</v>
      </c>
      <c r="AK44" s="222">
        <v>0</v>
      </c>
      <c r="AL44" s="222">
        <v>0</v>
      </c>
      <c r="AM44" s="222">
        <v>0</v>
      </c>
      <c r="AN44" s="222">
        <v>0</v>
      </c>
      <c r="AO44" s="222">
        <v>0</v>
      </c>
      <c r="AP44" s="224">
        <v>0</v>
      </c>
      <c r="AQ44" s="224">
        <v>0</v>
      </c>
      <c r="AR44" s="225">
        <v>91.228070175438603</v>
      </c>
      <c r="AS44" s="226">
        <v>0</v>
      </c>
    </row>
    <row r="45" spans="2:45" s="164" customFormat="1" ht="30" customHeight="1" thickBot="1" x14ac:dyDescent="0.65">
      <c r="B45" s="220"/>
      <c r="C45" s="221"/>
      <c r="D45" s="222"/>
      <c r="E45" s="222"/>
      <c r="F45" s="223"/>
      <c r="G45" s="222"/>
      <c r="H45" s="222"/>
      <c r="I45" s="222"/>
      <c r="J45" s="222"/>
      <c r="K45" s="223"/>
      <c r="L45" s="222"/>
      <c r="M45" s="222"/>
      <c r="N45" s="222"/>
      <c r="O45" s="222"/>
      <c r="P45" s="222"/>
      <c r="Q45" s="223"/>
      <c r="R45" s="222"/>
      <c r="S45" s="228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4"/>
      <c r="AQ45" s="224"/>
      <c r="AR45" s="225"/>
      <c r="AS45" s="226"/>
    </row>
    <row r="46" spans="2:45" s="164" customFormat="1" ht="30" customHeight="1" thickBot="1" x14ac:dyDescent="0.65">
      <c r="B46" s="214" t="s">
        <v>101</v>
      </c>
      <c r="C46" s="215"/>
      <c r="D46" s="216">
        <v>42529</v>
      </c>
      <c r="E46" s="216">
        <v>6126</v>
      </c>
      <c r="F46" s="217">
        <v>14.404288838204518</v>
      </c>
      <c r="G46" s="216">
        <v>5991</v>
      </c>
      <c r="H46" s="216">
        <v>135</v>
      </c>
      <c r="I46" s="216">
        <v>82</v>
      </c>
      <c r="J46" s="216">
        <v>1</v>
      </c>
      <c r="K46" s="217">
        <v>2.2037218413320274</v>
      </c>
      <c r="L46" s="216">
        <v>126</v>
      </c>
      <c r="M46" s="216">
        <v>76</v>
      </c>
      <c r="N46" s="216">
        <v>1</v>
      </c>
      <c r="O46" s="216">
        <v>936</v>
      </c>
      <c r="P46" s="216">
        <v>54</v>
      </c>
      <c r="Q46" s="217">
        <v>5.7692307692307692</v>
      </c>
      <c r="R46" s="216">
        <v>0</v>
      </c>
      <c r="S46" s="227" t="s">
        <v>76</v>
      </c>
      <c r="T46" s="216">
        <v>0</v>
      </c>
      <c r="U46" s="216">
        <v>42</v>
      </c>
      <c r="V46" s="216">
        <v>0</v>
      </c>
      <c r="W46" s="216">
        <v>1</v>
      </c>
      <c r="X46" s="216">
        <v>0</v>
      </c>
      <c r="Y46" s="216">
        <v>0</v>
      </c>
      <c r="Z46" s="216">
        <v>0</v>
      </c>
      <c r="AA46" s="216">
        <v>1</v>
      </c>
      <c r="AB46" s="216">
        <v>1</v>
      </c>
      <c r="AC46" s="216">
        <v>0</v>
      </c>
      <c r="AD46" s="216">
        <v>10</v>
      </c>
      <c r="AE46" s="216">
        <v>7</v>
      </c>
      <c r="AF46" s="216">
        <v>1</v>
      </c>
      <c r="AG46" s="216">
        <v>0</v>
      </c>
      <c r="AH46" s="216">
        <v>0</v>
      </c>
      <c r="AI46" s="216">
        <v>71</v>
      </c>
      <c r="AJ46" s="216">
        <v>9</v>
      </c>
      <c r="AK46" s="216">
        <v>2</v>
      </c>
      <c r="AL46" s="216">
        <v>1</v>
      </c>
      <c r="AM46" s="216">
        <v>0</v>
      </c>
      <c r="AN46" s="216">
        <v>0</v>
      </c>
      <c r="AO46" s="216">
        <v>1</v>
      </c>
      <c r="AP46" s="218">
        <v>16.32386549134835</v>
      </c>
      <c r="AQ46" s="218">
        <v>0</v>
      </c>
      <c r="AR46" s="218">
        <v>93.333333333333329</v>
      </c>
      <c r="AS46" s="219">
        <v>0</v>
      </c>
    </row>
    <row r="47" spans="2:45" s="164" customFormat="1" ht="30" customHeight="1" x14ac:dyDescent="0.6">
      <c r="B47" s="220" t="s">
        <v>102</v>
      </c>
      <c r="C47" s="221"/>
      <c r="D47" s="222">
        <v>36811</v>
      </c>
      <c r="E47" s="222">
        <v>5232</v>
      </c>
      <c r="F47" s="223">
        <v>14.213142810572926</v>
      </c>
      <c r="G47" s="222">
        <v>5146</v>
      </c>
      <c r="H47" s="222">
        <v>86</v>
      </c>
      <c r="I47" s="222">
        <v>68</v>
      </c>
      <c r="J47" s="222">
        <v>0</v>
      </c>
      <c r="K47" s="223">
        <v>1.6437308868501528</v>
      </c>
      <c r="L47" s="222">
        <v>81</v>
      </c>
      <c r="M47" s="222">
        <v>65</v>
      </c>
      <c r="N47" s="222">
        <v>0</v>
      </c>
      <c r="O47" s="222">
        <v>818</v>
      </c>
      <c r="P47" s="222">
        <v>48</v>
      </c>
      <c r="Q47" s="223">
        <v>5.8679706601466997</v>
      </c>
      <c r="R47" s="222">
        <v>0</v>
      </c>
      <c r="S47" s="228" t="s">
        <v>76</v>
      </c>
      <c r="T47" s="222">
        <v>0</v>
      </c>
      <c r="U47" s="222">
        <v>28</v>
      </c>
      <c r="V47" s="222">
        <v>0</v>
      </c>
      <c r="W47" s="222">
        <v>1</v>
      </c>
      <c r="X47" s="222">
        <v>0</v>
      </c>
      <c r="Y47" s="222">
        <v>0</v>
      </c>
      <c r="Z47" s="222">
        <v>0</v>
      </c>
      <c r="AA47" s="222">
        <v>1</v>
      </c>
      <c r="AB47" s="222">
        <v>1</v>
      </c>
      <c r="AC47" s="222">
        <v>0</v>
      </c>
      <c r="AD47" s="222">
        <v>8</v>
      </c>
      <c r="AE47" s="222">
        <v>7</v>
      </c>
      <c r="AF47" s="222">
        <v>0</v>
      </c>
      <c r="AG47" s="222">
        <v>0</v>
      </c>
      <c r="AH47" s="222">
        <v>0</v>
      </c>
      <c r="AI47" s="222">
        <v>44</v>
      </c>
      <c r="AJ47" s="222">
        <v>5</v>
      </c>
      <c r="AK47" s="222">
        <v>0</v>
      </c>
      <c r="AL47" s="222">
        <v>1</v>
      </c>
      <c r="AM47" s="222">
        <v>0</v>
      </c>
      <c r="AN47" s="222">
        <v>0</v>
      </c>
      <c r="AO47" s="222">
        <v>1</v>
      </c>
      <c r="AP47" s="224">
        <v>19.113149847094803</v>
      </c>
      <c r="AQ47" s="224">
        <v>0</v>
      </c>
      <c r="AR47" s="225">
        <v>94.186046511627907</v>
      </c>
      <c r="AS47" s="226">
        <v>0</v>
      </c>
    </row>
    <row r="48" spans="2:45" s="164" customFormat="1" ht="30" customHeight="1" x14ac:dyDescent="0.6">
      <c r="B48" s="220" t="s">
        <v>103</v>
      </c>
      <c r="C48" s="221"/>
      <c r="D48" s="222">
        <v>5718</v>
      </c>
      <c r="E48" s="222">
        <v>894</v>
      </c>
      <c r="F48" s="223">
        <v>15.634837355718783</v>
      </c>
      <c r="G48" s="222">
        <v>845</v>
      </c>
      <c r="H48" s="222">
        <v>49</v>
      </c>
      <c r="I48" s="233">
        <v>14</v>
      </c>
      <c r="J48" s="222">
        <v>1</v>
      </c>
      <c r="K48" s="223">
        <v>5.4809843400447429</v>
      </c>
      <c r="L48" s="222">
        <v>45</v>
      </c>
      <c r="M48" s="222">
        <v>11</v>
      </c>
      <c r="N48" s="222">
        <v>1</v>
      </c>
      <c r="O48" s="222">
        <v>118</v>
      </c>
      <c r="P48" s="222">
        <v>6</v>
      </c>
      <c r="Q48" s="223">
        <v>5.0847457627118651</v>
      </c>
      <c r="R48" s="222">
        <v>0</v>
      </c>
      <c r="S48" s="228" t="s">
        <v>76</v>
      </c>
      <c r="T48" s="222">
        <v>0</v>
      </c>
      <c r="U48" s="222">
        <v>14</v>
      </c>
      <c r="V48" s="222">
        <v>0</v>
      </c>
      <c r="W48" s="222">
        <v>0</v>
      </c>
      <c r="X48" s="222">
        <v>0</v>
      </c>
      <c r="Y48" s="222">
        <v>0</v>
      </c>
      <c r="Z48" s="222">
        <v>0</v>
      </c>
      <c r="AA48" s="222">
        <v>0</v>
      </c>
      <c r="AB48" s="222">
        <v>0</v>
      </c>
      <c r="AC48" s="222">
        <v>0</v>
      </c>
      <c r="AD48" s="222">
        <v>2</v>
      </c>
      <c r="AE48" s="222">
        <v>0</v>
      </c>
      <c r="AF48" s="222">
        <v>1</v>
      </c>
      <c r="AG48" s="222">
        <v>0</v>
      </c>
      <c r="AH48" s="222">
        <v>0</v>
      </c>
      <c r="AI48" s="222">
        <v>27</v>
      </c>
      <c r="AJ48" s="222">
        <v>4</v>
      </c>
      <c r="AK48" s="222">
        <v>2</v>
      </c>
      <c r="AL48" s="222">
        <v>0</v>
      </c>
      <c r="AM48" s="222">
        <v>0</v>
      </c>
      <c r="AN48" s="222">
        <v>0</v>
      </c>
      <c r="AO48" s="222">
        <v>0</v>
      </c>
      <c r="AP48" s="224">
        <v>0</v>
      </c>
      <c r="AQ48" s="224">
        <v>0</v>
      </c>
      <c r="AR48" s="225">
        <v>91.83673469387756</v>
      </c>
      <c r="AS48" s="226">
        <v>0</v>
      </c>
    </row>
    <row r="49" spans="2:45" s="164" customFormat="1" ht="30" customHeight="1" thickBot="1" x14ac:dyDescent="0.65">
      <c r="B49" s="220"/>
      <c r="C49" s="221"/>
      <c r="D49" s="222"/>
      <c r="E49" s="222"/>
      <c r="F49" s="223"/>
      <c r="G49" s="222"/>
      <c r="H49" s="222"/>
      <c r="I49" s="222"/>
      <c r="J49" s="222"/>
      <c r="K49" s="223"/>
      <c r="L49" s="222"/>
      <c r="M49" s="222"/>
      <c r="N49" s="222"/>
      <c r="O49" s="222"/>
      <c r="P49" s="222"/>
      <c r="Q49" s="223"/>
      <c r="R49" s="222"/>
      <c r="S49" s="228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4"/>
      <c r="AQ49" s="224"/>
      <c r="AR49" s="225"/>
      <c r="AS49" s="226"/>
    </row>
    <row r="50" spans="2:45" s="164" customFormat="1" ht="30" customHeight="1" thickBot="1" x14ac:dyDescent="0.65">
      <c r="B50" s="214" t="s">
        <v>104</v>
      </c>
      <c r="C50" s="215"/>
      <c r="D50" s="216">
        <v>42718</v>
      </c>
      <c r="E50" s="216">
        <v>7401</v>
      </c>
      <c r="F50" s="217">
        <v>17.325249309424599</v>
      </c>
      <c r="G50" s="216">
        <v>7247</v>
      </c>
      <c r="H50" s="216">
        <v>154</v>
      </c>
      <c r="I50" s="216">
        <v>107</v>
      </c>
      <c r="J50" s="216">
        <v>1</v>
      </c>
      <c r="K50" s="217">
        <v>2.0807998919064992</v>
      </c>
      <c r="L50" s="216">
        <v>148</v>
      </c>
      <c r="M50" s="216">
        <v>103</v>
      </c>
      <c r="N50" s="216">
        <v>1</v>
      </c>
      <c r="O50" s="216">
        <v>1191</v>
      </c>
      <c r="P50" s="216">
        <v>111</v>
      </c>
      <c r="Q50" s="217">
        <v>9.3198992443324933</v>
      </c>
      <c r="R50" s="216">
        <v>0</v>
      </c>
      <c r="S50" s="227" t="s">
        <v>76</v>
      </c>
      <c r="T50" s="216">
        <v>0</v>
      </c>
      <c r="U50" s="216">
        <v>61</v>
      </c>
      <c r="V50" s="216">
        <v>0</v>
      </c>
      <c r="W50" s="216">
        <v>0</v>
      </c>
      <c r="X50" s="216">
        <v>0</v>
      </c>
      <c r="Y50" s="216">
        <v>0</v>
      </c>
      <c r="Z50" s="216">
        <v>0</v>
      </c>
      <c r="AA50" s="216">
        <v>0</v>
      </c>
      <c r="AB50" s="216">
        <v>0</v>
      </c>
      <c r="AC50" s="216">
        <v>0</v>
      </c>
      <c r="AD50" s="216">
        <v>13</v>
      </c>
      <c r="AE50" s="216">
        <v>11</v>
      </c>
      <c r="AF50" s="216">
        <v>1</v>
      </c>
      <c r="AG50" s="216">
        <v>0</v>
      </c>
      <c r="AH50" s="216">
        <v>0</v>
      </c>
      <c r="AI50" s="216">
        <v>69</v>
      </c>
      <c r="AJ50" s="216">
        <v>6</v>
      </c>
      <c r="AK50" s="216">
        <v>5</v>
      </c>
      <c r="AL50" s="216">
        <v>0</v>
      </c>
      <c r="AM50" s="216">
        <v>0</v>
      </c>
      <c r="AN50" s="216">
        <v>0</v>
      </c>
      <c r="AO50" s="216">
        <v>0</v>
      </c>
      <c r="AP50" s="218">
        <v>0</v>
      </c>
      <c r="AQ50" s="218">
        <v>0</v>
      </c>
      <c r="AR50" s="218">
        <v>96.103896103896105</v>
      </c>
      <c r="AS50" s="219">
        <v>0</v>
      </c>
    </row>
    <row r="51" spans="2:45" s="164" customFormat="1" ht="30" customHeight="1" x14ac:dyDescent="0.6">
      <c r="B51" s="220" t="s">
        <v>105</v>
      </c>
      <c r="C51" s="221"/>
      <c r="D51" s="222">
        <v>35958</v>
      </c>
      <c r="E51" s="222">
        <v>6172</v>
      </c>
      <c r="F51" s="223">
        <v>17.164469659046667</v>
      </c>
      <c r="G51" s="222">
        <v>6050</v>
      </c>
      <c r="H51" s="222">
        <v>122</v>
      </c>
      <c r="I51" s="222">
        <v>85</v>
      </c>
      <c r="J51" s="222">
        <v>1</v>
      </c>
      <c r="K51" s="223">
        <v>1.9766688269604666</v>
      </c>
      <c r="L51" s="222">
        <v>118</v>
      </c>
      <c r="M51" s="222">
        <v>83</v>
      </c>
      <c r="N51" s="222">
        <v>1</v>
      </c>
      <c r="O51" s="222">
        <v>1013</v>
      </c>
      <c r="P51" s="222">
        <v>82</v>
      </c>
      <c r="Q51" s="223">
        <v>8.0947680157946689</v>
      </c>
      <c r="R51" s="222">
        <v>0</v>
      </c>
      <c r="S51" s="228" t="s">
        <v>76</v>
      </c>
      <c r="T51" s="222">
        <v>0</v>
      </c>
      <c r="U51" s="222">
        <v>47</v>
      </c>
      <c r="V51" s="222">
        <v>0</v>
      </c>
      <c r="W51" s="222">
        <v>0</v>
      </c>
      <c r="X51" s="222">
        <v>0</v>
      </c>
      <c r="Y51" s="222">
        <v>0</v>
      </c>
      <c r="Z51" s="222">
        <v>0</v>
      </c>
      <c r="AA51" s="222">
        <v>0</v>
      </c>
      <c r="AB51" s="222">
        <v>0</v>
      </c>
      <c r="AC51" s="222">
        <v>0</v>
      </c>
      <c r="AD51" s="222">
        <v>10</v>
      </c>
      <c r="AE51" s="222">
        <v>8</v>
      </c>
      <c r="AF51" s="222">
        <v>1</v>
      </c>
      <c r="AG51" s="222">
        <v>0</v>
      </c>
      <c r="AH51" s="222">
        <v>0</v>
      </c>
      <c r="AI51" s="222">
        <v>61</v>
      </c>
      <c r="AJ51" s="222">
        <v>4</v>
      </c>
      <c r="AK51" s="222">
        <v>0</v>
      </c>
      <c r="AL51" s="222">
        <v>0</v>
      </c>
      <c r="AM51" s="222">
        <v>0</v>
      </c>
      <c r="AN51" s="222">
        <v>0</v>
      </c>
      <c r="AO51" s="222">
        <v>0</v>
      </c>
      <c r="AP51" s="224">
        <v>0</v>
      </c>
      <c r="AQ51" s="224">
        <v>0</v>
      </c>
      <c r="AR51" s="225">
        <v>96.721311475409834</v>
      </c>
      <c r="AS51" s="226">
        <v>0</v>
      </c>
    </row>
    <row r="52" spans="2:45" s="164" customFormat="1" ht="30" customHeight="1" x14ac:dyDescent="0.6">
      <c r="B52" s="220" t="s">
        <v>106</v>
      </c>
      <c r="C52" s="221"/>
      <c r="D52" s="222">
        <v>6760</v>
      </c>
      <c r="E52" s="222">
        <v>1229</v>
      </c>
      <c r="F52" s="223">
        <v>18.180473372781066</v>
      </c>
      <c r="G52" s="222">
        <v>1197</v>
      </c>
      <c r="H52" s="222">
        <v>32</v>
      </c>
      <c r="I52" s="222">
        <v>22</v>
      </c>
      <c r="J52" s="222">
        <v>0</v>
      </c>
      <c r="K52" s="223">
        <v>2.6037428803905613</v>
      </c>
      <c r="L52" s="222">
        <v>30</v>
      </c>
      <c r="M52" s="222">
        <v>20</v>
      </c>
      <c r="N52" s="222">
        <v>0</v>
      </c>
      <c r="O52" s="222">
        <v>178</v>
      </c>
      <c r="P52" s="222">
        <v>29</v>
      </c>
      <c r="Q52" s="223">
        <v>16.292134831460675</v>
      </c>
      <c r="R52" s="222">
        <v>0</v>
      </c>
      <c r="S52" s="228" t="s">
        <v>76</v>
      </c>
      <c r="T52" s="222">
        <v>0</v>
      </c>
      <c r="U52" s="222">
        <v>14</v>
      </c>
      <c r="V52" s="222">
        <v>0</v>
      </c>
      <c r="W52" s="222">
        <v>0</v>
      </c>
      <c r="X52" s="222">
        <v>0</v>
      </c>
      <c r="Y52" s="222">
        <v>0</v>
      </c>
      <c r="Z52" s="222">
        <v>0</v>
      </c>
      <c r="AA52" s="222">
        <v>0</v>
      </c>
      <c r="AB52" s="222">
        <v>0</v>
      </c>
      <c r="AC52" s="222">
        <v>0</v>
      </c>
      <c r="AD52" s="222">
        <v>3</v>
      </c>
      <c r="AE52" s="222">
        <v>3</v>
      </c>
      <c r="AF52" s="222">
        <v>0</v>
      </c>
      <c r="AG52" s="222">
        <v>0</v>
      </c>
      <c r="AH52" s="222">
        <v>0</v>
      </c>
      <c r="AI52" s="222">
        <v>8</v>
      </c>
      <c r="AJ52" s="222">
        <v>2</v>
      </c>
      <c r="AK52" s="222">
        <v>5</v>
      </c>
      <c r="AL52" s="222">
        <v>0</v>
      </c>
      <c r="AM52" s="222">
        <v>0</v>
      </c>
      <c r="AN52" s="222">
        <v>0</v>
      </c>
      <c r="AO52" s="222">
        <v>0</v>
      </c>
      <c r="AP52" s="224">
        <v>0</v>
      </c>
      <c r="AQ52" s="224">
        <v>0</v>
      </c>
      <c r="AR52" s="225">
        <v>93.75</v>
      </c>
      <c r="AS52" s="226">
        <v>0</v>
      </c>
    </row>
    <row r="53" spans="2:45" s="164" customFormat="1" ht="30" customHeight="1" thickBot="1" x14ac:dyDescent="0.65">
      <c r="B53" s="220"/>
      <c r="C53" s="221"/>
      <c r="D53" s="222"/>
      <c r="E53" s="222"/>
      <c r="F53" s="223"/>
      <c r="G53" s="222"/>
      <c r="H53" s="222"/>
      <c r="I53" s="222"/>
      <c r="J53" s="222"/>
      <c r="K53" s="223"/>
      <c r="L53" s="222"/>
      <c r="M53" s="222"/>
      <c r="N53" s="222"/>
      <c r="O53" s="222"/>
      <c r="P53" s="222"/>
      <c r="Q53" s="223"/>
      <c r="R53" s="222"/>
      <c r="S53" s="228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4"/>
      <c r="AQ53" s="224"/>
      <c r="AR53" s="225"/>
      <c r="AS53" s="226"/>
    </row>
    <row r="54" spans="2:45" s="164" customFormat="1" ht="30" customHeight="1" thickBot="1" x14ac:dyDescent="0.65">
      <c r="B54" s="214" t="s">
        <v>107</v>
      </c>
      <c r="C54" s="215"/>
      <c r="D54" s="216">
        <v>58202</v>
      </c>
      <c r="E54" s="216">
        <v>11788</v>
      </c>
      <c r="F54" s="217">
        <v>20.253599532662108</v>
      </c>
      <c r="G54" s="216">
        <v>11438</v>
      </c>
      <c r="H54" s="216">
        <v>350</v>
      </c>
      <c r="I54" s="216">
        <v>187</v>
      </c>
      <c r="J54" s="216">
        <v>10</v>
      </c>
      <c r="K54" s="217">
        <v>2.9691211401425175</v>
      </c>
      <c r="L54" s="216">
        <v>332</v>
      </c>
      <c r="M54" s="216">
        <v>180</v>
      </c>
      <c r="N54" s="216">
        <v>9</v>
      </c>
      <c r="O54" s="216">
        <v>1411</v>
      </c>
      <c r="P54" s="216">
        <v>130</v>
      </c>
      <c r="Q54" s="217">
        <v>9.2133238837703768</v>
      </c>
      <c r="R54" s="216">
        <v>1</v>
      </c>
      <c r="S54" s="227">
        <v>0.76923076923076927</v>
      </c>
      <c r="T54" s="216">
        <v>0</v>
      </c>
      <c r="U54" s="216">
        <v>136</v>
      </c>
      <c r="V54" s="216">
        <v>0</v>
      </c>
      <c r="W54" s="216">
        <v>10</v>
      </c>
      <c r="X54" s="216">
        <v>0</v>
      </c>
      <c r="Y54" s="216">
        <v>1</v>
      </c>
      <c r="Z54" s="216">
        <v>0</v>
      </c>
      <c r="AA54" s="216">
        <v>11</v>
      </c>
      <c r="AB54" s="216">
        <v>6</v>
      </c>
      <c r="AC54" s="216">
        <v>3</v>
      </c>
      <c r="AD54" s="216">
        <v>5</v>
      </c>
      <c r="AE54" s="216">
        <v>4</v>
      </c>
      <c r="AF54" s="216">
        <v>0</v>
      </c>
      <c r="AG54" s="216">
        <v>5</v>
      </c>
      <c r="AH54" s="216">
        <v>0</v>
      </c>
      <c r="AI54" s="216">
        <v>165</v>
      </c>
      <c r="AJ54" s="216">
        <v>18</v>
      </c>
      <c r="AK54" s="216">
        <v>10</v>
      </c>
      <c r="AL54" s="216">
        <v>11</v>
      </c>
      <c r="AM54" s="216">
        <v>0</v>
      </c>
      <c r="AN54" s="216">
        <v>0</v>
      </c>
      <c r="AO54" s="216">
        <v>11</v>
      </c>
      <c r="AP54" s="218">
        <v>93.315235833050565</v>
      </c>
      <c r="AQ54" s="218">
        <v>0</v>
      </c>
      <c r="AR54" s="218">
        <v>94.857142857142861</v>
      </c>
      <c r="AS54" s="219">
        <v>0</v>
      </c>
    </row>
    <row r="55" spans="2:45" s="164" customFormat="1" ht="30" customHeight="1" x14ac:dyDescent="0.6">
      <c r="B55" s="220" t="s">
        <v>108</v>
      </c>
      <c r="C55" s="221"/>
      <c r="D55" s="222">
        <v>55340</v>
      </c>
      <c r="E55" s="222">
        <v>11281</v>
      </c>
      <c r="F55" s="223">
        <v>20.384893386338995</v>
      </c>
      <c r="G55" s="222">
        <v>10951</v>
      </c>
      <c r="H55" s="222">
        <v>330</v>
      </c>
      <c r="I55" s="222">
        <v>176</v>
      </c>
      <c r="J55" s="222">
        <v>8</v>
      </c>
      <c r="K55" s="223">
        <v>2.9252725822178882</v>
      </c>
      <c r="L55" s="222">
        <v>312</v>
      </c>
      <c r="M55" s="222">
        <v>169</v>
      </c>
      <c r="N55" s="222">
        <v>7</v>
      </c>
      <c r="O55" s="222">
        <v>1363</v>
      </c>
      <c r="P55" s="222">
        <v>115</v>
      </c>
      <c r="Q55" s="223">
        <v>8.4372707263389586</v>
      </c>
      <c r="R55" s="222">
        <v>1</v>
      </c>
      <c r="S55" s="228">
        <v>0.86956521739130432</v>
      </c>
      <c r="T55" s="222">
        <v>0</v>
      </c>
      <c r="U55" s="222">
        <v>131</v>
      </c>
      <c r="V55" s="222">
        <v>0</v>
      </c>
      <c r="W55" s="222">
        <v>10</v>
      </c>
      <c r="X55" s="222">
        <v>0</v>
      </c>
      <c r="Y55" s="222">
        <v>1</v>
      </c>
      <c r="Z55" s="222">
        <v>0</v>
      </c>
      <c r="AA55" s="222">
        <v>11</v>
      </c>
      <c r="AB55" s="222">
        <v>6</v>
      </c>
      <c r="AC55" s="222">
        <v>3</v>
      </c>
      <c r="AD55" s="222">
        <v>3</v>
      </c>
      <c r="AE55" s="222">
        <v>3</v>
      </c>
      <c r="AF55" s="222">
        <v>0</v>
      </c>
      <c r="AG55" s="222">
        <v>4</v>
      </c>
      <c r="AH55" s="222">
        <v>0</v>
      </c>
      <c r="AI55" s="222">
        <v>156</v>
      </c>
      <c r="AJ55" s="222">
        <v>18</v>
      </c>
      <c r="AK55" s="222">
        <v>7</v>
      </c>
      <c r="AL55" s="222">
        <v>11</v>
      </c>
      <c r="AM55" s="222">
        <v>0</v>
      </c>
      <c r="AN55" s="222">
        <v>0</v>
      </c>
      <c r="AO55" s="222">
        <v>11</v>
      </c>
      <c r="AP55" s="224">
        <v>97.509086073929623</v>
      </c>
      <c r="AQ55" s="224">
        <v>0</v>
      </c>
      <c r="AR55" s="225">
        <v>94.545454545454547</v>
      </c>
      <c r="AS55" s="226">
        <v>0</v>
      </c>
    </row>
    <row r="56" spans="2:45" s="164" customFormat="1" ht="30" customHeight="1" x14ac:dyDescent="0.6">
      <c r="B56" s="220" t="s">
        <v>109</v>
      </c>
      <c r="C56" s="221"/>
      <c r="D56" s="222">
        <v>2862</v>
      </c>
      <c r="E56" s="222">
        <v>507</v>
      </c>
      <c r="F56" s="223">
        <v>17.714884696016771</v>
      </c>
      <c r="G56" s="222">
        <v>487</v>
      </c>
      <c r="H56" s="222">
        <v>20</v>
      </c>
      <c r="I56" s="222">
        <v>11</v>
      </c>
      <c r="J56" s="222">
        <v>2</v>
      </c>
      <c r="K56" s="223">
        <v>3.9447731755424065</v>
      </c>
      <c r="L56" s="222">
        <v>20</v>
      </c>
      <c r="M56" s="222">
        <v>11</v>
      </c>
      <c r="N56" s="222">
        <v>2</v>
      </c>
      <c r="O56" s="222">
        <v>48</v>
      </c>
      <c r="P56" s="222">
        <v>15</v>
      </c>
      <c r="Q56" s="223">
        <v>31.25</v>
      </c>
      <c r="R56" s="222">
        <v>0</v>
      </c>
      <c r="S56" s="228" t="s">
        <v>76</v>
      </c>
      <c r="T56" s="222">
        <v>0</v>
      </c>
      <c r="U56" s="222">
        <v>5</v>
      </c>
      <c r="V56" s="222">
        <v>0</v>
      </c>
      <c r="W56" s="222">
        <v>0</v>
      </c>
      <c r="X56" s="222">
        <v>0</v>
      </c>
      <c r="Y56" s="222">
        <v>0</v>
      </c>
      <c r="Z56" s="222">
        <v>0</v>
      </c>
      <c r="AA56" s="222">
        <v>0</v>
      </c>
      <c r="AB56" s="222">
        <v>0</v>
      </c>
      <c r="AC56" s="222">
        <v>0</v>
      </c>
      <c r="AD56" s="222">
        <v>2</v>
      </c>
      <c r="AE56" s="222">
        <v>1</v>
      </c>
      <c r="AF56" s="222">
        <v>0</v>
      </c>
      <c r="AG56" s="222">
        <v>1</v>
      </c>
      <c r="AH56" s="222">
        <v>0</v>
      </c>
      <c r="AI56" s="222">
        <v>9</v>
      </c>
      <c r="AJ56" s="222">
        <v>0</v>
      </c>
      <c r="AK56" s="222">
        <v>3</v>
      </c>
      <c r="AL56" s="222">
        <v>0</v>
      </c>
      <c r="AM56" s="222">
        <v>0</v>
      </c>
      <c r="AN56" s="222">
        <v>0</v>
      </c>
      <c r="AO56" s="222">
        <v>0</v>
      </c>
      <c r="AP56" s="224">
        <v>0</v>
      </c>
      <c r="AQ56" s="224">
        <v>0</v>
      </c>
      <c r="AR56" s="225">
        <v>100</v>
      </c>
      <c r="AS56" s="226">
        <v>0</v>
      </c>
    </row>
    <row r="57" spans="2:45" s="164" customFormat="1" ht="30" customHeight="1" thickBot="1" x14ac:dyDescent="0.65">
      <c r="B57" s="220"/>
      <c r="C57" s="221"/>
      <c r="D57" s="222"/>
      <c r="E57" s="222"/>
      <c r="F57" s="223"/>
      <c r="G57" s="222"/>
      <c r="H57" s="222"/>
      <c r="I57" s="222"/>
      <c r="J57" s="222"/>
      <c r="K57" s="223"/>
      <c r="L57" s="222"/>
      <c r="M57" s="222"/>
      <c r="N57" s="222"/>
      <c r="O57" s="222"/>
      <c r="P57" s="222"/>
      <c r="Q57" s="223"/>
      <c r="R57" s="222"/>
      <c r="S57" s="228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4"/>
      <c r="AQ57" s="224"/>
      <c r="AR57" s="225"/>
      <c r="AS57" s="226"/>
    </row>
    <row r="58" spans="2:45" s="164" customFormat="1" ht="30" customHeight="1" thickBot="1" x14ac:dyDescent="0.65">
      <c r="B58" s="214" t="s">
        <v>110</v>
      </c>
      <c r="C58" s="215"/>
      <c r="D58" s="216">
        <v>144483</v>
      </c>
      <c r="E58" s="216">
        <v>16661</v>
      </c>
      <c r="F58" s="217">
        <v>11.531460448634096</v>
      </c>
      <c r="G58" s="216">
        <v>15761</v>
      </c>
      <c r="H58" s="216">
        <v>900</v>
      </c>
      <c r="I58" s="216">
        <v>635</v>
      </c>
      <c r="J58" s="216">
        <v>20</v>
      </c>
      <c r="K58" s="217">
        <v>5.4018366244523133</v>
      </c>
      <c r="L58" s="216">
        <v>755</v>
      </c>
      <c r="M58" s="216">
        <v>542</v>
      </c>
      <c r="N58" s="216">
        <v>18</v>
      </c>
      <c r="O58" s="216">
        <v>3403</v>
      </c>
      <c r="P58" s="216">
        <v>498</v>
      </c>
      <c r="Q58" s="217">
        <v>14.634146341463413</v>
      </c>
      <c r="R58" s="216">
        <v>0</v>
      </c>
      <c r="S58" s="227" t="s">
        <v>76</v>
      </c>
      <c r="T58" s="216">
        <v>0</v>
      </c>
      <c r="U58" s="216">
        <v>351</v>
      </c>
      <c r="V58" s="216">
        <v>0</v>
      </c>
      <c r="W58" s="216">
        <v>6</v>
      </c>
      <c r="X58" s="216">
        <v>0</v>
      </c>
      <c r="Y58" s="216">
        <v>0</v>
      </c>
      <c r="Z58" s="216">
        <v>2</v>
      </c>
      <c r="AA58" s="216">
        <v>8</v>
      </c>
      <c r="AB58" s="216">
        <v>6</v>
      </c>
      <c r="AC58" s="216">
        <v>1</v>
      </c>
      <c r="AD58" s="216">
        <v>43</v>
      </c>
      <c r="AE58" s="216">
        <v>32</v>
      </c>
      <c r="AF58" s="216">
        <v>2</v>
      </c>
      <c r="AG58" s="216">
        <v>1</v>
      </c>
      <c r="AH58" s="216">
        <v>0</v>
      </c>
      <c r="AI58" s="216">
        <v>335</v>
      </c>
      <c r="AJ58" s="216">
        <v>145</v>
      </c>
      <c r="AK58" s="216">
        <v>17</v>
      </c>
      <c r="AL58" s="216">
        <v>8</v>
      </c>
      <c r="AM58" s="216">
        <v>0</v>
      </c>
      <c r="AN58" s="216">
        <v>0</v>
      </c>
      <c r="AO58" s="216">
        <v>8</v>
      </c>
      <c r="AP58" s="218">
        <v>48.016325550687228</v>
      </c>
      <c r="AQ58" s="218">
        <v>0</v>
      </c>
      <c r="AR58" s="218">
        <v>83.888888888888886</v>
      </c>
      <c r="AS58" s="219">
        <v>0</v>
      </c>
    </row>
    <row r="59" spans="2:45" s="164" customFormat="1" ht="30" customHeight="1" x14ac:dyDescent="0.6">
      <c r="B59" s="220" t="s">
        <v>111</v>
      </c>
      <c r="C59" s="221"/>
      <c r="D59" s="222">
        <v>122879</v>
      </c>
      <c r="E59" s="222">
        <v>13241</v>
      </c>
      <c r="F59" s="223">
        <v>10.775641077808249</v>
      </c>
      <c r="G59" s="222">
        <v>12506</v>
      </c>
      <c r="H59" s="222">
        <v>735</v>
      </c>
      <c r="I59" s="222">
        <v>520</v>
      </c>
      <c r="J59" s="222">
        <v>17</v>
      </c>
      <c r="K59" s="223">
        <v>5.5509402613095684</v>
      </c>
      <c r="L59" s="222">
        <v>615</v>
      </c>
      <c r="M59" s="222">
        <v>442</v>
      </c>
      <c r="N59" s="222">
        <v>15</v>
      </c>
      <c r="O59" s="222">
        <v>2801</v>
      </c>
      <c r="P59" s="222">
        <v>433</v>
      </c>
      <c r="Q59" s="223">
        <v>15.458764726883256</v>
      </c>
      <c r="R59" s="222">
        <v>0</v>
      </c>
      <c r="S59" s="228" t="s">
        <v>76</v>
      </c>
      <c r="T59" s="222">
        <v>0</v>
      </c>
      <c r="U59" s="222">
        <v>297</v>
      </c>
      <c r="V59" s="222">
        <v>0</v>
      </c>
      <c r="W59" s="222">
        <v>4</v>
      </c>
      <c r="X59" s="222">
        <v>0</v>
      </c>
      <c r="Y59" s="222">
        <v>0</v>
      </c>
      <c r="Z59" s="222">
        <v>2</v>
      </c>
      <c r="AA59" s="222">
        <v>6</v>
      </c>
      <c r="AB59" s="222">
        <v>5</v>
      </c>
      <c r="AC59" s="222">
        <v>0</v>
      </c>
      <c r="AD59" s="222">
        <v>36</v>
      </c>
      <c r="AE59" s="222">
        <v>26</v>
      </c>
      <c r="AF59" s="222">
        <v>1</v>
      </c>
      <c r="AG59" s="222">
        <v>1</v>
      </c>
      <c r="AH59" s="222">
        <v>0</v>
      </c>
      <c r="AI59" s="222">
        <v>263</v>
      </c>
      <c r="AJ59" s="222">
        <v>120</v>
      </c>
      <c r="AK59" s="222">
        <v>12</v>
      </c>
      <c r="AL59" s="222">
        <v>6</v>
      </c>
      <c r="AM59" s="222">
        <v>0</v>
      </c>
      <c r="AN59" s="222">
        <v>0</v>
      </c>
      <c r="AO59" s="222">
        <v>6</v>
      </c>
      <c r="AP59" s="224">
        <v>45.31379805150668</v>
      </c>
      <c r="AQ59" s="224">
        <v>0</v>
      </c>
      <c r="AR59" s="225">
        <v>83.673469387755105</v>
      </c>
      <c r="AS59" s="226">
        <v>0</v>
      </c>
    </row>
    <row r="60" spans="2:45" s="164" customFormat="1" ht="30" customHeight="1" x14ac:dyDescent="0.6">
      <c r="B60" s="220" t="s">
        <v>112</v>
      </c>
      <c r="C60" s="221"/>
      <c r="D60" s="222">
        <v>21604</v>
      </c>
      <c r="E60" s="222">
        <v>3420</v>
      </c>
      <c r="F60" s="223">
        <v>15.830401777448621</v>
      </c>
      <c r="G60" s="222">
        <v>3255</v>
      </c>
      <c r="H60" s="222">
        <v>165</v>
      </c>
      <c r="I60" s="222">
        <v>115</v>
      </c>
      <c r="J60" s="222">
        <v>3</v>
      </c>
      <c r="K60" s="223">
        <v>4.8245614035087714</v>
      </c>
      <c r="L60" s="222">
        <v>140</v>
      </c>
      <c r="M60" s="222">
        <v>100</v>
      </c>
      <c r="N60" s="222">
        <v>3</v>
      </c>
      <c r="O60" s="222">
        <v>602</v>
      </c>
      <c r="P60" s="222">
        <v>65</v>
      </c>
      <c r="Q60" s="223">
        <v>10.79734219269103</v>
      </c>
      <c r="R60" s="222">
        <v>0</v>
      </c>
      <c r="S60" s="228" t="s">
        <v>76</v>
      </c>
      <c r="T60" s="222">
        <v>0</v>
      </c>
      <c r="U60" s="222">
        <v>54</v>
      </c>
      <c r="V60" s="222">
        <v>0</v>
      </c>
      <c r="W60" s="222">
        <v>2</v>
      </c>
      <c r="X60" s="222">
        <v>0</v>
      </c>
      <c r="Y60" s="222">
        <v>0</v>
      </c>
      <c r="Z60" s="222">
        <v>0</v>
      </c>
      <c r="AA60" s="222">
        <v>2</v>
      </c>
      <c r="AB60" s="222">
        <v>1</v>
      </c>
      <c r="AC60" s="222">
        <v>1</v>
      </c>
      <c r="AD60" s="222">
        <v>7</v>
      </c>
      <c r="AE60" s="222">
        <v>6</v>
      </c>
      <c r="AF60" s="222">
        <v>1</v>
      </c>
      <c r="AG60" s="222">
        <v>0</v>
      </c>
      <c r="AH60" s="222">
        <v>0</v>
      </c>
      <c r="AI60" s="222">
        <v>72</v>
      </c>
      <c r="AJ60" s="222">
        <v>25</v>
      </c>
      <c r="AK60" s="222">
        <v>5</v>
      </c>
      <c r="AL60" s="222">
        <v>2</v>
      </c>
      <c r="AM60" s="222">
        <v>0</v>
      </c>
      <c r="AN60" s="222">
        <v>0</v>
      </c>
      <c r="AO60" s="222">
        <v>2</v>
      </c>
      <c r="AP60" s="224">
        <v>58.479532163742689</v>
      </c>
      <c r="AQ60" s="224">
        <v>0</v>
      </c>
      <c r="AR60" s="225">
        <v>84.848484848484858</v>
      </c>
      <c r="AS60" s="226">
        <v>0</v>
      </c>
    </row>
    <row r="61" spans="2:45" s="164" customFormat="1" ht="30" customHeight="1" thickBot="1" x14ac:dyDescent="0.65">
      <c r="B61" s="220"/>
      <c r="C61" s="221"/>
      <c r="D61" s="222"/>
      <c r="E61" s="222"/>
      <c r="F61" s="223"/>
      <c r="G61" s="222"/>
      <c r="H61" s="222"/>
      <c r="I61" s="222"/>
      <c r="J61" s="222"/>
      <c r="K61" s="223"/>
      <c r="L61" s="222"/>
      <c r="M61" s="222"/>
      <c r="N61" s="222"/>
      <c r="O61" s="222"/>
      <c r="P61" s="222"/>
      <c r="Q61" s="223"/>
      <c r="R61" s="222"/>
      <c r="S61" s="228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4"/>
      <c r="AQ61" s="224"/>
      <c r="AR61" s="225"/>
      <c r="AS61" s="226"/>
    </row>
    <row r="62" spans="2:45" s="164" customFormat="1" ht="30" customHeight="1" thickBot="1" x14ac:dyDescent="0.65">
      <c r="B62" s="214" t="s">
        <v>113</v>
      </c>
      <c r="C62" s="215"/>
      <c r="D62" s="216">
        <v>29434</v>
      </c>
      <c r="E62" s="216">
        <v>3156</v>
      </c>
      <c r="F62" s="217">
        <v>10.722293945776991</v>
      </c>
      <c r="G62" s="216">
        <v>3010</v>
      </c>
      <c r="H62" s="216">
        <v>146</v>
      </c>
      <c r="I62" s="216">
        <v>87</v>
      </c>
      <c r="J62" s="216">
        <v>1</v>
      </c>
      <c r="K62" s="217">
        <v>4.6261089987325725</v>
      </c>
      <c r="L62" s="216">
        <v>103</v>
      </c>
      <c r="M62" s="216">
        <v>65</v>
      </c>
      <c r="N62" s="216">
        <v>1</v>
      </c>
      <c r="O62" s="216">
        <v>542</v>
      </c>
      <c r="P62" s="216">
        <v>121</v>
      </c>
      <c r="Q62" s="217">
        <v>22.324723247232473</v>
      </c>
      <c r="R62" s="216">
        <v>1</v>
      </c>
      <c r="S62" s="227">
        <v>0.82644628099173556</v>
      </c>
      <c r="T62" s="216">
        <v>1</v>
      </c>
      <c r="U62" s="216">
        <v>50</v>
      </c>
      <c r="V62" s="216">
        <v>0</v>
      </c>
      <c r="W62" s="216">
        <v>2</v>
      </c>
      <c r="X62" s="216">
        <v>0</v>
      </c>
      <c r="Y62" s="216">
        <v>0</v>
      </c>
      <c r="Z62" s="216">
        <v>0</v>
      </c>
      <c r="AA62" s="216">
        <v>2</v>
      </c>
      <c r="AB62" s="216">
        <v>1</v>
      </c>
      <c r="AC62" s="216">
        <v>1</v>
      </c>
      <c r="AD62" s="216">
        <v>3</v>
      </c>
      <c r="AE62" s="216">
        <v>2</v>
      </c>
      <c r="AF62" s="216">
        <v>0</v>
      </c>
      <c r="AG62" s="216">
        <v>0</v>
      </c>
      <c r="AH62" s="216">
        <v>0</v>
      </c>
      <c r="AI62" s="216">
        <v>49</v>
      </c>
      <c r="AJ62" s="216">
        <v>42</v>
      </c>
      <c r="AK62" s="216">
        <v>1</v>
      </c>
      <c r="AL62" s="216">
        <v>2</v>
      </c>
      <c r="AM62" s="216">
        <v>0</v>
      </c>
      <c r="AN62" s="216">
        <v>0</v>
      </c>
      <c r="AO62" s="216">
        <v>2</v>
      </c>
      <c r="AP62" s="218">
        <v>63.371356147021544</v>
      </c>
      <c r="AQ62" s="218">
        <v>0</v>
      </c>
      <c r="AR62" s="218">
        <v>70.547945205479451</v>
      </c>
      <c r="AS62" s="219">
        <v>100</v>
      </c>
    </row>
    <row r="63" spans="2:45" s="164" customFormat="1" ht="30" customHeight="1" x14ac:dyDescent="0.6">
      <c r="B63" s="220" t="s">
        <v>114</v>
      </c>
      <c r="C63" s="221"/>
      <c r="D63" s="222">
        <v>29434</v>
      </c>
      <c r="E63" s="222">
        <v>3156</v>
      </c>
      <c r="F63" s="223">
        <v>10.722293945776991</v>
      </c>
      <c r="G63" s="222">
        <v>3010</v>
      </c>
      <c r="H63" s="222">
        <v>146</v>
      </c>
      <c r="I63" s="222">
        <v>87</v>
      </c>
      <c r="J63" s="222">
        <v>1</v>
      </c>
      <c r="K63" s="223">
        <v>4.6261089987325725</v>
      </c>
      <c r="L63" s="222">
        <v>103</v>
      </c>
      <c r="M63" s="222">
        <v>65</v>
      </c>
      <c r="N63" s="222">
        <v>1</v>
      </c>
      <c r="O63" s="222">
        <v>542</v>
      </c>
      <c r="P63" s="222">
        <v>121</v>
      </c>
      <c r="Q63" s="223">
        <v>22.324723247232473</v>
      </c>
      <c r="R63" s="222">
        <v>1</v>
      </c>
      <c r="S63" s="228">
        <v>0.82644628099173556</v>
      </c>
      <c r="T63" s="222">
        <v>1</v>
      </c>
      <c r="U63" s="222">
        <v>50</v>
      </c>
      <c r="V63" s="222">
        <v>0</v>
      </c>
      <c r="W63" s="222">
        <v>2</v>
      </c>
      <c r="X63" s="222">
        <v>0</v>
      </c>
      <c r="Y63" s="222">
        <v>0</v>
      </c>
      <c r="Z63" s="222">
        <v>0</v>
      </c>
      <c r="AA63" s="222">
        <v>2</v>
      </c>
      <c r="AB63" s="222">
        <v>1</v>
      </c>
      <c r="AC63" s="222">
        <v>1</v>
      </c>
      <c r="AD63" s="222">
        <v>3</v>
      </c>
      <c r="AE63" s="222">
        <v>2</v>
      </c>
      <c r="AF63" s="222">
        <v>0</v>
      </c>
      <c r="AG63" s="222">
        <v>0</v>
      </c>
      <c r="AH63" s="222">
        <v>0</v>
      </c>
      <c r="AI63" s="222">
        <v>49</v>
      </c>
      <c r="AJ63" s="222">
        <v>42</v>
      </c>
      <c r="AK63" s="222">
        <v>1</v>
      </c>
      <c r="AL63" s="222">
        <v>2</v>
      </c>
      <c r="AM63" s="222">
        <v>0</v>
      </c>
      <c r="AN63" s="222">
        <v>0</v>
      </c>
      <c r="AO63" s="222">
        <v>2</v>
      </c>
      <c r="AP63" s="224">
        <v>63.371356147021544</v>
      </c>
      <c r="AQ63" s="224">
        <v>0</v>
      </c>
      <c r="AR63" s="225">
        <v>70.547945205479451</v>
      </c>
      <c r="AS63" s="226">
        <v>100</v>
      </c>
    </row>
    <row r="64" spans="2:45" s="164" customFormat="1" ht="30" customHeight="1" thickBot="1" x14ac:dyDescent="0.65">
      <c r="B64" s="220"/>
      <c r="C64" s="221"/>
      <c r="D64" s="222"/>
      <c r="E64" s="222"/>
      <c r="F64" s="223"/>
      <c r="G64" s="222"/>
      <c r="H64" s="222"/>
      <c r="I64" s="222"/>
      <c r="J64" s="222"/>
      <c r="K64" s="223"/>
      <c r="L64" s="222"/>
      <c r="M64" s="222"/>
      <c r="N64" s="222"/>
      <c r="O64" s="222"/>
      <c r="P64" s="222"/>
      <c r="Q64" s="223"/>
      <c r="R64" s="222"/>
      <c r="S64" s="228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4"/>
      <c r="AQ64" s="224"/>
      <c r="AR64" s="225"/>
      <c r="AS64" s="226"/>
    </row>
    <row r="65" spans="2:45" s="164" customFormat="1" ht="30" customHeight="1" thickBot="1" x14ac:dyDescent="0.65">
      <c r="B65" s="214" t="s">
        <v>115</v>
      </c>
      <c r="C65" s="215"/>
      <c r="D65" s="216">
        <v>37835</v>
      </c>
      <c r="E65" s="216">
        <v>6723</v>
      </c>
      <c r="F65" s="217">
        <v>17.769261266023523</v>
      </c>
      <c r="G65" s="216">
        <v>6609</v>
      </c>
      <c r="H65" s="216">
        <v>114</v>
      </c>
      <c r="I65" s="216">
        <v>46</v>
      </c>
      <c r="J65" s="216">
        <v>6</v>
      </c>
      <c r="K65" s="217">
        <v>1.6956715751896476</v>
      </c>
      <c r="L65" s="216">
        <v>102</v>
      </c>
      <c r="M65" s="216">
        <v>43</v>
      </c>
      <c r="N65" s="216">
        <v>6</v>
      </c>
      <c r="O65" s="216">
        <v>1095</v>
      </c>
      <c r="P65" s="216">
        <v>100</v>
      </c>
      <c r="Q65" s="217">
        <v>9.1324200913241995</v>
      </c>
      <c r="R65" s="216">
        <v>0</v>
      </c>
      <c r="S65" s="227" t="s">
        <v>76</v>
      </c>
      <c r="T65" s="216">
        <v>0</v>
      </c>
      <c r="U65" s="216">
        <v>36</v>
      </c>
      <c r="V65" s="216">
        <v>0</v>
      </c>
      <c r="W65" s="216">
        <v>0</v>
      </c>
      <c r="X65" s="216">
        <v>1</v>
      </c>
      <c r="Y65" s="216">
        <v>0</v>
      </c>
      <c r="Z65" s="216">
        <v>0</v>
      </c>
      <c r="AA65" s="216">
        <v>1</v>
      </c>
      <c r="AB65" s="216">
        <v>0</v>
      </c>
      <c r="AC65" s="216">
        <v>1</v>
      </c>
      <c r="AD65" s="216">
        <v>11</v>
      </c>
      <c r="AE65" s="216">
        <v>4</v>
      </c>
      <c r="AF65" s="216">
        <v>2</v>
      </c>
      <c r="AG65" s="216">
        <v>4</v>
      </c>
      <c r="AH65" s="216">
        <v>0</v>
      </c>
      <c r="AI65" s="216">
        <v>49</v>
      </c>
      <c r="AJ65" s="216">
        <v>12</v>
      </c>
      <c r="AK65" s="216">
        <v>1</v>
      </c>
      <c r="AL65" s="216">
        <v>1</v>
      </c>
      <c r="AM65" s="216">
        <v>0</v>
      </c>
      <c r="AN65" s="216">
        <v>0</v>
      </c>
      <c r="AO65" s="216">
        <v>1</v>
      </c>
      <c r="AP65" s="218">
        <v>14.874312063067082</v>
      </c>
      <c r="AQ65" s="218">
        <v>0</v>
      </c>
      <c r="AR65" s="218">
        <v>89.473684210526329</v>
      </c>
      <c r="AS65" s="219">
        <v>0</v>
      </c>
    </row>
    <row r="66" spans="2:45" s="164" customFormat="1" ht="30" customHeight="1" x14ac:dyDescent="0.6">
      <c r="B66" s="220" t="s">
        <v>116</v>
      </c>
      <c r="C66" s="221"/>
      <c r="D66" s="222">
        <v>37835</v>
      </c>
      <c r="E66" s="222">
        <v>6723</v>
      </c>
      <c r="F66" s="223">
        <v>17.769261266023523</v>
      </c>
      <c r="G66" s="222">
        <v>6609</v>
      </c>
      <c r="H66" s="222">
        <v>114</v>
      </c>
      <c r="I66" s="222">
        <v>46</v>
      </c>
      <c r="J66" s="222">
        <v>6</v>
      </c>
      <c r="K66" s="223">
        <v>1.6956715751896476</v>
      </c>
      <c r="L66" s="222">
        <v>102</v>
      </c>
      <c r="M66" s="222">
        <v>43</v>
      </c>
      <c r="N66" s="222">
        <v>6</v>
      </c>
      <c r="O66" s="222">
        <v>1095</v>
      </c>
      <c r="P66" s="222">
        <v>100</v>
      </c>
      <c r="Q66" s="223">
        <v>9.1324200913241995</v>
      </c>
      <c r="R66" s="222">
        <v>0</v>
      </c>
      <c r="S66" s="228" t="s">
        <v>76</v>
      </c>
      <c r="T66" s="222">
        <v>0</v>
      </c>
      <c r="U66" s="222">
        <v>36</v>
      </c>
      <c r="V66" s="222">
        <v>0</v>
      </c>
      <c r="W66" s="222">
        <v>0</v>
      </c>
      <c r="X66" s="222">
        <v>1</v>
      </c>
      <c r="Y66" s="222">
        <v>0</v>
      </c>
      <c r="Z66" s="222">
        <v>0</v>
      </c>
      <c r="AA66" s="222">
        <v>1</v>
      </c>
      <c r="AB66" s="222">
        <v>0</v>
      </c>
      <c r="AC66" s="222">
        <v>1</v>
      </c>
      <c r="AD66" s="222">
        <v>11</v>
      </c>
      <c r="AE66" s="222">
        <v>4</v>
      </c>
      <c r="AF66" s="222">
        <v>2</v>
      </c>
      <c r="AG66" s="222">
        <v>4</v>
      </c>
      <c r="AH66" s="222">
        <v>0</v>
      </c>
      <c r="AI66" s="222">
        <v>49</v>
      </c>
      <c r="AJ66" s="222">
        <v>12</v>
      </c>
      <c r="AK66" s="222">
        <v>1</v>
      </c>
      <c r="AL66" s="222">
        <v>1</v>
      </c>
      <c r="AM66" s="222">
        <v>0</v>
      </c>
      <c r="AN66" s="222">
        <v>0</v>
      </c>
      <c r="AO66" s="222">
        <v>1</v>
      </c>
      <c r="AP66" s="224">
        <v>14.874312063067082</v>
      </c>
      <c r="AQ66" s="224">
        <v>0</v>
      </c>
      <c r="AR66" s="225">
        <v>89.473684210526329</v>
      </c>
      <c r="AS66" s="226">
        <v>0</v>
      </c>
    </row>
    <row r="67" spans="2:45" s="164" customFormat="1" ht="30" customHeight="1" thickBot="1" x14ac:dyDescent="0.65">
      <c r="B67" s="220"/>
      <c r="C67" s="221"/>
      <c r="D67" s="222"/>
      <c r="E67" s="222"/>
      <c r="F67" s="223"/>
      <c r="G67" s="222"/>
      <c r="H67" s="222"/>
      <c r="I67" s="222"/>
      <c r="J67" s="222"/>
      <c r="K67" s="223"/>
      <c r="L67" s="222"/>
      <c r="M67" s="222"/>
      <c r="N67" s="222"/>
      <c r="O67" s="222"/>
      <c r="P67" s="222"/>
      <c r="Q67" s="223"/>
      <c r="R67" s="222"/>
      <c r="S67" s="228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4"/>
      <c r="AQ67" s="224"/>
      <c r="AR67" s="225"/>
      <c r="AS67" s="226"/>
    </row>
    <row r="68" spans="2:45" s="164" customFormat="1" ht="30" customHeight="1" thickBot="1" x14ac:dyDescent="0.65">
      <c r="B68" s="214" t="s">
        <v>117</v>
      </c>
      <c r="C68" s="215"/>
      <c r="D68" s="216">
        <v>496477</v>
      </c>
      <c r="E68" s="216">
        <v>23856</v>
      </c>
      <c r="F68" s="217">
        <v>4.8050564275887906</v>
      </c>
      <c r="G68" s="216">
        <v>23279</v>
      </c>
      <c r="H68" s="216">
        <v>577</v>
      </c>
      <c r="I68" s="216">
        <v>431</v>
      </c>
      <c r="J68" s="216">
        <v>4</v>
      </c>
      <c r="K68" s="217">
        <v>2.4186787391012743</v>
      </c>
      <c r="L68" s="216">
        <v>534</v>
      </c>
      <c r="M68" s="216">
        <v>406</v>
      </c>
      <c r="N68" s="216">
        <v>4</v>
      </c>
      <c r="O68" s="216">
        <v>0</v>
      </c>
      <c r="P68" s="216">
        <v>0</v>
      </c>
      <c r="Q68" s="217" t="s">
        <v>76</v>
      </c>
      <c r="R68" s="216">
        <v>0</v>
      </c>
      <c r="S68" s="227" t="s">
        <v>76</v>
      </c>
      <c r="T68" s="216">
        <v>0</v>
      </c>
      <c r="U68" s="216">
        <v>184</v>
      </c>
      <c r="V68" s="216">
        <v>0</v>
      </c>
      <c r="W68" s="216">
        <v>2</v>
      </c>
      <c r="X68" s="216">
        <v>0</v>
      </c>
      <c r="Y68" s="216">
        <v>2</v>
      </c>
      <c r="Z68" s="216">
        <v>0</v>
      </c>
      <c r="AA68" s="216">
        <v>6</v>
      </c>
      <c r="AB68" s="216">
        <v>4</v>
      </c>
      <c r="AC68" s="216">
        <v>2</v>
      </c>
      <c r="AD68" s="216">
        <v>37</v>
      </c>
      <c r="AE68" s="216">
        <v>29</v>
      </c>
      <c r="AF68" s="216">
        <v>1</v>
      </c>
      <c r="AG68" s="216">
        <v>2</v>
      </c>
      <c r="AH68" s="216">
        <v>0</v>
      </c>
      <c r="AI68" s="216">
        <v>304</v>
      </c>
      <c r="AJ68" s="216">
        <v>43</v>
      </c>
      <c r="AK68" s="216">
        <v>1</v>
      </c>
      <c r="AL68" s="216">
        <v>6</v>
      </c>
      <c r="AM68" s="216">
        <v>0</v>
      </c>
      <c r="AN68" s="216">
        <v>0</v>
      </c>
      <c r="AO68" s="216">
        <v>6</v>
      </c>
      <c r="AP68" s="218">
        <v>25.150905432595575</v>
      </c>
      <c r="AQ68" s="218">
        <v>0</v>
      </c>
      <c r="AR68" s="218">
        <v>92.54766031195841</v>
      </c>
      <c r="AS68" s="219">
        <v>0</v>
      </c>
    </row>
    <row r="69" spans="2:45" s="232" customFormat="1" ht="30" customHeight="1" x14ac:dyDescent="0.6">
      <c r="B69" s="206" t="s">
        <v>117</v>
      </c>
      <c r="C69" s="207"/>
      <c r="D69" s="234">
        <v>496477</v>
      </c>
      <c r="E69" s="234">
        <v>23856</v>
      </c>
      <c r="F69" s="235">
        <v>4.8050564275887906</v>
      </c>
      <c r="G69" s="234">
        <v>23279</v>
      </c>
      <c r="H69" s="234">
        <v>577</v>
      </c>
      <c r="I69" s="234">
        <v>431</v>
      </c>
      <c r="J69" s="234">
        <v>4</v>
      </c>
      <c r="K69" s="235">
        <v>2.4186787391012743</v>
      </c>
      <c r="L69" s="234">
        <v>534</v>
      </c>
      <c r="M69" s="234">
        <v>406</v>
      </c>
      <c r="N69" s="234">
        <v>4</v>
      </c>
      <c r="O69" s="234">
        <v>0</v>
      </c>
      <c r="P69" s="234">
        <v>0</v>
      </c>
      <c r="Q69" s="235" t="s">
        <v>76</v>
      </c>
      <c r="R69" s="234">
        <v>0</v>
      </c>
      <c r="S69" s="236" t="s">
        <v>76</v>
      </c>
      <c r="T69" s="234">
        <v>0</v>
      </c>
      <c r="U69" s="234">
        <v>184</v>
      </c>
      <c r="V69" s="234">
        <v>0</v>
      </c>
      <c r="W69" s="234">
        <v>2</v>
      </c>
      <c r="X69" s="234">
        <v>0</v>
      </c>
      <c r="Y69" s="234">
        <v>2</v>
      </c>
      <c r="Z69" s="234">
        <v>0</v>
      </c>
      <c r="AA69" s="234">
        <v>6</v>
      </c>
      <c r="AB69" s="234">
        <v>4</v>
      </c>
      <c r="AC69" s="234">
        <v>2</v>
      </c>
      <c r="AD69" s="234">
        <v>37</v>
      </c>
      <c r="AE69" s="234">
        <v>29</v>
      </c>
      <c r="AF69" s="234">
        <v>1</v>
      </c>
      <c r="AG69" s="234">
        <v>2</v>
      </c>
      <c r="AH69" s="234">
        <v>0</v>
      </c>
      <c r="AI69" s="234">
        <v>304</v>
      </c>
      <c r="AJ69" s="234">
        <v>43</v>
      </c>
      <c r="AK69" s="234">
        <v>1</v>
      </c>
      <c r="AL69" s="234">
        <v>6</v>
      </c>
      <c r="AM69" s="234">
        <v>0</v>
      </c>
      <c r="AN69" s="234">
        <v>0</v>
      </c>
      <c r="AO69" s="234">
        <v>6</v>
      </c>
      <c r="AP69" s="237">
        <v>25.150905432595575</v>
      </c>
      <c r="AQ69" s="237">
        <v>0</v>
      </c>
      <c r="AR69" s="237">
        <v>92.54766031195841</v>
      </c>
      <c r="AS69" s="238">
        <v>0</v>
      </c>
    </row>
    <row r="70" spans="2:45" s="232" customFormat="1" ht="30" customHeight="1" x14ac:dyDescent="0.6">
      <c r="B70" s="239"/>
      <c r="C70" s="240"/>
      <c r="D70" s="161"/>
      <c r="E70" s="161"/>
      <c r="F70" s="241"/>
      <c r="G70" s="161"/>
      <c r="H70" s="161"/>
      <c r="I70" s="161"/>
      <c r="J70" s="161"/>
      <c r="K70" s="241"/>
      <c r="L70" s="161"/>
      <c r="M70" s="161"/>
      <c r="N70" s="161"/>
      <c r="O70" s="161"/>
      <c r="P70" s="161"/>
      <c r="Q70" s="241"/>
      <c r="R70" s="161"/>
      <c r="S70" s="242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  <c r="AK70" s="161"/>
      <c r="AL70" s="161"/>
      <c r="AM70" s="161"/>
      <c r="AN70" s="161"/>
      <c r="AO70" s="161"/>
      <c r="AP70" s="243"/>
      <c r="AQ70" s="243"/>
      <c r="AR70" s="161"/>
      <c r="AS70" s="240"/>
    </row>
  </sheetData>
  <sheetProtection password="BD46" sheet="1" formatCells="0"/>
  <mergeCells count="116">
    <mergeCell ref="B69:C69"/>
    <mergeCell ref="B63:C63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62:C62"/>
    <mergeCell ref="B51:C51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50:C50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H7:H8"/>
    <mergeCell ref="I7:I8"/>
    <mergeCell ref="J7:J8"/>
    <mergeCell ref="L7:L8"/>
    <mergeCell ref="M7:M8"/>
    <mergeCell ref="N7:N8"/>
    <mergeCell ref="AN5:AN8"/>
    <mergeCell ref="AO5:AO8"/>
    <mergeCell ref="AR5:AR8"/>
    <mergeCell ref="AS5:AS8"/>
    <mergeCell ref="V6:Z6"/>
    <mergeCell ref="AA6:AA8"/>
    <mergeCell ref="AB6:AC6"/>
    <mergeCell ref="V7:V8"/>
    <mergeCell ref="W7:W8"/>
    <mergeCell ref="X7:X8"/>
    <mergeCell ref="AD4:AF6"/>
    <mergeCell ref="AG4:AG8"/>
    <mergeCell ref="AH4:AH8"/>
    <mergeCell ref="AI4:AI8"/>
    <mergeCell ref="AL5:AL8"/>
    <mergeCell ref="AM5:AM8"/>
    <mergeCell ref="AD7:AD8"/>
    <mergeCell ref="AE7:AE8"/>
    <mergeCell ref="AF7:AF8"/>
    <mergeCell ref="Q4:Q8"/>
    <mergeCell ref="R4:R8"/>
    <mergeCell ref="S4:S8"/>
    <mergeCell ref="T4:T8"/>
    <mergeCell ref="U4:U8"/>
    <mergeCell ref="V4:AC5"/>
    <mergeCell ref="Y7:Y8"/>
    <mergeCell ref="Z7:Z8"/>
    <mergeCell ref="AB7:AB8"/>
    <mergeCell ref="AC7:AC8"/>
    <mergeCell ref="AL3:AO4"/>
    <mergeCell ref="AP3:AP8"/>
    <mergeCell ref="AQ3:AQ8"/>
    <mergeCell ref="AR3:AS4"/>
    <mergeCell ref="G4:G8"/>
    <mergeCell ref="H4:J6"/>
    <mergeCell ref="K4:K8"/>
    <mergeCell ref="L4:N6"/>
    <mergeCell ref="O4:O8"/>
    <mergeCell ref="P4:P8"/>
    <mergeCell ref="AP2:AS2"/>
    <mergeCell ref="B3:C8"/>
    <mergeCell ref="D3:D8"/>
    <mergeCell ref="E3:E8"/>
    <mergeCell ref="F3:F8"/>
    <mergeCell ref="G3:N3"/>
    <mergeCell ref="O3:T3"/>
    <mergeCell ref="U3:AI3"/>
    <mergeCell ref="AJ3:AJ8"/>
    <mergeCell ref="AK3:AK8"/>
  </mergeCells>
  <phoneticPr fontId="4"/>
  <pageMargins left="0.43307086614173229" right="0.39370078740157483" top="1.1023622047244095" bottom="0.31496062992125984" header="0.59055118110236227" footer="0.51181102362204722"/>
  <pageSetup paperSize="8" scale="33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年齢階級別（肺）</vt:lpstr>
      <vt:lpstr>市町村別（肺）</vt:lpstr>
      <vt:lpstr>'市町村別（肺）'!Print_Area</vt:lpstr>
      <vt:lpstr>'年齢階級別（肺）'!Print_Area</vt:lpstr>
      <vt:lpstr>'市町村別（肺）'!Print_Titles</vt:lpstr>
      <vt:lpstr>'年齢階級別（肺）'!Print_Titles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2022-01-04T06:32:29Z</dcterms:created>
  <dcterms:modified xsi:type="dcterms:W3CDTF">2022-01-04T06:34:07Z</dcterms:modified>
</cp:coreProperties>
</file>