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2_HP用集計表\02_集計表\"/>
    </mc:Choice>
  </mc:AlternateContent>
  <bookViews>
    <workbookView xWindow="0" yWindow="0" windowWidth="20490" windowHeight="7365"/>
  </bookViews>
  <sheets>
    <sheet name="年齢階級別（子宮頸）" sheetId="1" r:id="rId1"/>
    <sheet name="市町村別（子宮頸）" sheetId="5" r:id="rId2"/>
    <sheet name="検診方法別（子宮頸）" sheetId="3" r:id="rId3"/>
  </sheets>
  <definedNames>
    <definedName name="_xlnm.Print_Area" localSheetId="2">'検診方法別（子宮頸）'!$A$1:$AY$28</definedName>
    <definedName name="_xlnm.Print_Area" localSheetId="1">'市町村別（子宮頸）'!$A$1:$BF$58</definedName>
    <definedName name="_xlnm.Print_Area" localSheetId="0">'年齢階級別（子宮頸）'!$A$1:$BD$77</definedName>
    <definedName name="_xlnm.Print_Titles" localSheetId="0">'年齢階級別（子宮頸）'!$B:$C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56" i="5" l="1"/>
  <c r="BD56" i="5"/>
  <c r="BC56" i="5"/>
  <c r="BB56" i="5"/>
  <c r="BA56" i="5"/>
  <c r="AX56" i="5"/>
  <c r="BE55" i="5"/>
  <c r="BD55" i="5"/>
  <c r="BC55" i="5"/>
  <c r="BB55" i="5"/>
  <c r="BA55" i="5"/>
  <c r="AX55" i="5"/>
  <c r="BE54" i="5"/>
  <c r="BD54" i="5"/>
  <c r="BC54" i="5"/>
  <c r="BB54" i="5"/>
  <c r="BA54" i="5"/>
  <c r="AX54" i="5"/>
  <c r="BE53" i="5"/>
  <c r="BD53" i="5"/>
  <c r="BC53" i="5"/>
  <c r="BB53" i="5"/>
  <c r="BA53" i="5"/>
  <c r="AX53" i="5"/>
  <c r="BE52" i="5"/>
  <c r="BD52" i="5"/>
  <c r="BC52" i="5"/>
  <c r="BB52" i="5"/>
  <c r="BA52" i="5"/>
  <c r="AX52" i="5"/>
  <c r="BE51" i="5"/>
  <c r="BD51" i="5"/>
  <c r="BC51" i="5"/>
  <c r="BB51" i="5"/>
  <c r="BA51" i="5"/>
  <c r="AX51" i="5"/>
  <c r="BE50" i="5"/>
  <c r="BD50" i="5"/>
  <c r="BC50" i="5"/>
  <c r="BB50" i="5"/>
  <c r="BA50" i="5"/>
  <c r="AX50" i="5"/>
  <c r="BE49" i="5"/>
  <c r="BD49" i="5"/>
  <c r="BC49" i="5"/>
  <c r="BB49" i="5"/>
  <c r="BA49" i="5"/>
  <c r="AX49" i="5"/>
  <c r="BE48" i="5"/>
  <c r="BD48" i="5"/>
  <c r="BC48" i="5"/>
  <c r="BB48" i="5"/>
  <c r="BA48" i="5"/>
  <c r="AX48" i="5"/>
  <c r="BD47" i="5"/>
  <c r="BC47" i="5"/>
  <c r="BA47" i="5"/>
  <c r="AX47" i="5"/>
  <c r="BE46" i="5"/>
  <c r="BD46" i="5"/>
  <c r="BC46" i="5"/>
  <c r="BB46" i="5"/>
  <c r="BA46" i="5"/>
  <c r="AX46" i="5"/>
  <c r="BE45" i="5"/>
  <c r="BD45" i="5"/>
  <c r="BC45" i="5"/>
  <c r="BB45" i="5"/>
  <c r="BA45" i="5"/>
  <c r="AX45" i="5"/>
  <c r="BE44" i="5"/>
  <c r="BD44" i="5"/>
  <c r="BC44" i="5"/>
  <c r="BB44" i="5"/>
  <c r="BA44" i="5"/>
  <c r="AX44" i="5"/>
  <c r="BE43" i="5"/>
  <c r="BD43" i="5"/>
  <c r="BC43" i="5"/>
  <c r="BB43" i="5"/>
  <c r="BA43" i="5"/>
  <c r="AX43" i="5"/>
  <c r="BE42" i="5"/>
  <c r="BD42" i="5"/>
  <c r="BC42" i="5"/>
  <c r="BB42" i="5"/>
  <c r="BA42" i="5"/>
  <c r="AX42" i="5"/>
  <c r="BE41" i="5"/>
  <c r="BD41" i="5"/>
  <c r="BC41" i="5"/>
  <c r="BB41" i="5"/>
  <c r="BA41" i="5"/>
  <c r="AX41" i="5"/>
  <c r="BE40" i="5"/>
  <c r="BD40" i="5"/>
  <c r="BC40" i="5"/>
  <c r="BB40" i="5"/>
  <c r="BA40" i="5"/>
  <c r="AX40" i="5"/>
  <c r="BE39" i="5"/>
  <c r="BD39" i="5"/>
  <c r="BC39" i="5"/>
  <c r="BB39" i="5"/>
  <c r="BA39" i="5"/>
  <c r="AX39" i="5"/>
  <c r="BE38" i="5"/>
  <c r="BD38" i="5"/>
  <c r="BC38" i="5"/>
  <c r="BB38" i="5"/>
  <c r="BA38" i="5"/>
  <c r="AX38" i="5"/>
  <c r="BE37" i="5"/>
  <c r="BD37" i="5"/>
  <c r="BC37" i="5"/>
  <c r="BB37" i="5"/>
  <c r="BA37" i="5"/>
  <c r="AX37" i="5"/>
  <c r="BE36" i="5"/>
  <c r="BD36" i="5"/>
  <c r="BC36" i="5"/>
  <c r="BB36" i="5"/>
  <c r="BA36" i="5"/>
  <c r="AX36" i="5"/>
  <c r="BE35" i="5"/>
  <c r="BD35" i="5"/>
  <c r="BC35" i="5"/>
  <c r="BB35" i="5"/>
  <c r="BA35" i="5"/>
  <c r="AX35" i="5"/>
  <c r="BE34" i="5"/>
  <c r="BD34" i="5"/>
  <c r="BC34" i="5"/>
  <c r="BB34" i="5"/>
  <c r="BA34" i="5"/>
  <c r="AX34" i="5"/>
  <c r="BE33" i="5"/>
  <c r="BD33" i="5"/>
  <c r="BC33" i="5"/>
  <c r="BB33" i="5"/>
  <c r="BA33" i="5"/>
  <c r="AX33" i="5"/>
  <c r="BE32" i="5"/>
  <c r="BD32" i="5"/>
  <c r="BC32" i="5"/>
  <c r="BB32" i="5"/>
  <c r="BA32" i="5"/>
  <c r="AX32" i="5"/>
  <c r="BE31" i="5"/>
  <c r="BD31" i="5"/>
  <c r="BC31" i="5"/>
  <c r="BB31" i="5"/>
  <c r="BA31" i="5"/>
  <c r="AX31" i="5"/>
  <c r="BE30" i="5"/>
  <c r="BD30" i="5"/>
  <c r="BC30" i="5"/>
  <c r="BB30" i="5"/>
  <c r="BA30" i="5"/>
  <c r="AX30" i="5"/>
  <c r="BE29" i="5"/>
  <c r="BD29" i="5"/>
  <c r="BC29" i="5"/>
  <c r="BB29" i="5"/>
  <c r="BA29" i="5"/>
  <c r="AX29" i="5"/>
  <c r="BE28" i="5"/>
  <c r="BD28" i="5"/>
  <c r="BC28" i="5"/>
  <c r="BB28" i="5"/>
  <c r="BA28" i="5"/>
  <c r="AX28" i="5"/>
  <c r="BE27" i="5"/>
  <c r="BD27" i="5"/>
  <c r="BC27" i="5"/>
  <c r="BB27" i="5"/>
  <c r="BA27" i="5"/>
  <c r="AX27" i="5"/>
  <c r="BE26" i="5"/>
  <c r="BD26" i="5"/>
  <c r="BC26" i="5"/>
  <c r="BB26" i="5"/>
  <c r="BA26" i="5"/>
  <c r="AX26" i="5"/>
  <c r="BE25" i="5"/>
  <c r="BD25" i="5"/>
  <c r="BC25" i="5"/>
  <c r="BB25" i="5"/>
  <c r="BA25" i="5"/>
  <c r="AX25" i="5"/>
  <c r="BE24" i="5"/>
  <c r="BD24" i="5"/>
  <c r="BC24" i="5"/>
  <c r="BB24" i="5"/>
  <c r="BA24" i="5"/>
  <c r="AX24" i="5"/>
  <c r="BE23" i="5"/>
  <c r="BD23" i="5"/>
  <c r="BC23" i="5"/>
  <c r="BB23" i="5"/>
  <c r="BA23" i="5"/>
  <c r="AX23" i="5"/>
  <c r="BE22" i="5"/>
  <c r="BD22" i="5"/>
  <c r="BC22" i="5"/>
  <c r="BB22" i="5"/>
  <c r="BA22" i="5"/>
  <c r="AX22" i="5"/>
  <c r="BE21" i="5"/>
  <c r="BD21" i="5"/>
  <c r="BC21" i="5"/>
  <c r="BB21" i="5"/>
  <c r="BA21" i="5"/>
  <c r="AX21" i="5"/>
  <c r="BE20" i="5"/>
  <c r="BD20" i="5"/>
  <c r="BC20" i="5"/>
  <c r="BB20" i="5"/>
  <c r="BA20" i="5"/>
  <c r="AX20" i="5"/>
  <c r="BE19" i="5"/>
  <c r="BD19" i="5"/>
  <c r="BC19" i="5"/>
  <c r="BB19" i="5"/>
  <c r="BA19" i="5"/>
  <c r="AX19" i="5"/>
  <c r="BE18" i="5"/>
  <c r="BD18" i="5"/>
  <c r="BC18" i="5"/>
  <c r="BB18" i="5"/>
  <c r="BA18" i="5"/>
  <c r="AX18" i="5"/>
  <c r="BD17" i="5"/>
  <c r="BC17" i="5"/>
  <c r="AX17" i="5"/>
  <c r="BD16" i="5"/>
  <c r="BC16" i="5"/>
  <c r="BA16" i="5"/>
  <c r="AX16" i="5"/>
  <c r="BE15" i="5"/>
  <c r="BD15" i="5"/>
  <c r="BC15" i="5"/>
  <c r="BB15" i="5"/>
  <c r="BA15" i="5"/>
  <c r="AX15" i="5"/>
  <c r="BE14" i="5"/>
  <c r="BD14" i="5"/>
  <c r="BC14" i="5"/>
  <c r="BB14" i="5"/>
  <c r="BA14" i="5"/>
  <c r="AX14" i="5"/>
  <c r="BE13" i="5"/>
  <c r="BD13" i="5"/>
  <c r="BC13" i="5"/>
  <c r="BB13" i="5"/>
  <c r="BA13" i="5"/>
  <c r="AX13" i="5"/>
  <c r="BE12" i="5"/>
  <c r="BD12" i="5"/>
  <c r="BC12" i="5"/>
  <c r="BB12" i="5"/>
  <c r="BA12" i="5"/>
  <c r="AX12" i="5"/>
  <c r="BE11" i="5"/>
  <c r="BD11" i="5"/>
  <c r="BC11" i="5"/>
  <c r="BB11" i="5"/>
  <c r="BA11" i="5"/>
  <c r="AX11" i="5"/>
  <c r="AT32" i="3" l="1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T31" i="3"/>
  <c r="AT33" i="3" s="1"/>
  <c r="AS31" i="3"/>
  <c r="AS33" i="3" s="1"/>
  <c r="AR31" i="3"/>
  <c r="AR33" i="3" s="1"/>
  <c r="AQ31" i="3"/>
  <c r="AQ33" i="3" s="1"/>
  <c r="AP31" i="3"/>
  <c r="AP33" i="3" s="1"/>
  <c r="AO31" i="3"/>
  <c r="AO33" i="3" s="1"/>
  <c r="AN31" i="3"/>
  <c r="AN33" i="3" s="1"/>
  <c r="AM31" i="3"/>
  <c r="AM33" i="3" s="1"/>
  <c r="AL31" i="3"/>
  <c r="AL33" i="3" s="1"/>
  <c r="AK31" i="3"/>
  <c r="AK33" i="3" s="1"/>
  <c r="AJ31" i="3"/>
  <c r="AJ33" i="3" s="1"/>
  <c r="AI31" i="3"/>
  <c r="AI33" i="3" s="1"/>
  <c r="AH31" i="3"/>
  <c r="AH33" i="3" s="1"/>
  <c r="AG31" i="3"/>
  <c r="AG33" i="3" s="1"/>
  <c r="AF31" i="3"/>
  <c r="AF33" i="3" s="1"/>
  <c r="AE31" i="3"/>
  <c r="AE33" i="3" s="1"/>
  <c r="AD31" i="3"/>
  <c r="AD33" i="3" s="1"/>
  <c r="AC31" i="3"/>
  <c r="AC33" i="3" s="1"/>
  <c r="AB31" i="3"/>
  <c r="AB33" i="3" s="1"/>
  <c r="AA31" i="3"/>
  <c r="AA33" i="3" s="1"/>
  <c r="Z31" i="3"/>
  <c r="Z33" i="3" s="1"/>
  <c r="Y31" i="3"/>
  <c r="Y33" i="3" s="1"/>
  <c r="X31" i="3"/>
  <c r="X33" i="3" s="1"/>
  <c r="W31" i="3"/>
  <c r="W33" i="3" s="1"/>
  <c r="V31" i="3"/>
  <c r="V33" i="3" s="1"/>
  <c r="U31" i="3"/>
  <c r="U33" i="3" s="1"/>
  <c r="T31" i="3"/>
  <c r="T33" i="3" s="1"/>
  <c r="S31" i="3"/>
  <c r="S33" i="3" s="1"/>
  <c r="R31" i="3"/>
  <c r="R33" i="3" s="1"/>
  <c r="Q31" i="3"/>
  <c r="Q33" i="3" s="1"/>
  <c r="P31" i="3"/>
  <c r="P33" i="3" s="1"/>
  <c r="O31" i="3"/>
  <c r="O33" i="3" s="1"/>
  <c r="N31" i="3"/>
  <c r="N33" i="3" s="1"/>
  <c r="M31" i="3"/>
  <c r="M33" i="3" s="1"/>
  <c r="L31" i="3"/>
  <c r="L33" i="3" s="1"/>
  <c r="K31" i="3"/>
  <c r="K33" i="3" s="1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C33" i="3" s="1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Y27" i="3"/>
  <c r="AX27" i="3"/>
  <c r="AW27" i="3"/>
  <c r="AV27" i="3"/>
  <c r="AU27" i="3"/>
  <c r="AY26" i="3"/>
  <c r="AX26" i="3"/>
  <c r="AW26" i="3"/>
  <c r="AV26" i="3"/>
  <c r="AU26" i="3"/>
  <c r="AY25" i="3"/>
  <c r="AX25" i="3"/>
  <c r="AW25" i="3"/>
  <c r="AV25" i="3"/>
  <c r="AU25" i="3"/>
  <c r="AY15" i="3"/>
  <c r="AX15" i="3"/>
  <c r="AW15" i="3"/>
  <c r="AV15" i="3"/>
  <c r="AU15" i="3"/>
  <c r="AY14" i="3"/>
  <c r="AX14" i="3"/>
  <c r="AW14" i="3"/>
  <c r="AV14" i="3"/>
  <c r="AU14" i="3"/>
  <c r="AY13" i="3"/>
  <c r="AX13" i="3"/>
  <c r="AW13" i="3"/>
  <c r="AV13" i="3"/>
  <c r="AU13" i="3"/>
  <c r="AX12" i="3"/>
  <c r="AW12" i="3"/>
  <c r="AY78" i="1" l="1"/>
  <c r="AX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D75" i="1"/>
  <c r="BC75" i="1"/>
  <c r="BB75" i="1"/>
  <c r="BA75" i="1"/>
  <c r="AZ75" i="1"/>
  <c r="AW75" i="1"/>
  <c r="BD74" i="1"/>
  <c r="BC74" i="1"/>
  <c r="BB74" i="1"/>
  <c r="BA74" i="1"/>
  <c r="AZ74" i="1"/>
  <c r="AW74" i="1"/>
  <c r="BD73" i="1"/>
  <c r="BC73" i="1"/>
  <c r="BB73" i="1"/>
  <c r="BA73" i="1"/>
  <c r="AZ73" i="1"/>
  <c r="AW73" i="1"/>
  <c r="BD72" i="1"/>
  <c r="BC72" i="1"/>
  <c r="BB72" i="1"/>
  <c r="BA72" i="1"/>
  <c r="AZ72" i="1"/>
  <c r="AW72" i="1"/>
  <c r="BD71" i="1"/>
  <c r="BC71" i="1"/>
  <c r="BB71" i="1"/>
  <c r="BA71" i="1"/>
  <c r="AZ71" i="1"/>
  <c r="AW71" i="1"/>
  <c r="BD70" i="1"/>
  <c r="BC70" i="1"/>
  <c r="BB70" i="1"/>
  <c r="BA70" i="1"/>
  <c r="AZ70" i="1"/>
  <c r="AW70" i="1"/>
  <c r="BD69" i="1"/>
  <c r="BC69" i="1"/>
  <c r="BB69" i="1"/>
  <c r="BA69" i="1"/>
  <c r="AZ69" i="1"/>
  <c r="AW69" i="1"/>
  <c r="BD68" i="1"/>
  <c r="BC68" i="1"/>
  <c r="BB68" i="1"/>
  <c r="BA68" i="1"/>
  <c r="AZ68" i="1"/>
  <c r="AW68" i="1"/>
  <c r="BD67" i="1"/>
  <c r="BC67" i="1"/>
  <c r="BB67" i="1"/>
  <c r="BA67" i="1"/>
  <c r="AZ67" i="1"/>
  <c r="AW67" i="1"/>
  <c r="BD66" i="1"/>
  <c r="BC66" i="1"/>
  <c r="BB66" i="1"/>
  <c r="BA66" i="1"/>
  <c r="AZ66" i="1"/>
  <c r="AW66" i="1"/>
  <c r="BD65" i="1"/>
  <c r="BC65" i="1"/>
  <c r="BB65" i="1"/>
  <c r="BA65" i="1"/>
  <c r="AZ65" i="1"/>
  <c r="AW65" i="1"/>
  <c r="BD64" i="1"/>
  <c r="BC64" i="1"/>
  <c r="BB64" i="1"/>
  <c r="BA64" i="1"/>
  <c r="AZ64" i="1"/>
  <c r="AW64" i="1"/>
  <c r="BD63" i="1"/>
  <c r="BC63" i="1"/>
  <c r="BB63" i="1"/>
  <c r="BA63" i="1"/>
  <c r="AZ63" i="1"/>
  <c r="AW63" i="1"/>
  <c r="BD62" i="1"/>
  <c r="BC62" i="1"/>
  <c r="BB62" i="1"/>
  <c r="BA62" i="1"/>
  <c r="AZ62" i="1"/>
  <c r="AW62" i="1"/>
  <c r="BC60" i="1"/>
  <c r="BB60" i="1"/>
  <c r="AZ60" i="1"/>
  <c r="BD52" i="1"/>
  <c r="BD50" i="1"/>
  <c r="BC50" i="1"/>
  <c r="BB50" i="1"/>
  <c r="BA50" i="1"/>
  <c r="AZ50" i="1"/>
  <c r="BD49" i="1"/>
  <c r="BC49" i="1"/>
  <c r="BB49" i="1"/>
  <c r="BA49" i="1"/>
  <c r="AZ49" i="1"/>
  <c r="BD48" i="1"/>
  <c r="BC48" i="1"/>
  <c r="BB48" i="1"/>
  <c r="BA48" i="1"/>
  <c r="AZ48" i="1"/>
  <c r="BD47" i="1"/>
  <c r="BC47" i="1"/>
  <c r="BB47" i="1"/>
  <c r="BA47" i="1"/>
  <c r="AZ47" i="1"/>
  <c r="BD46" i="1"/>
  <c r="BC46" i="1"/>
  <c r="BB46" i="1"/>
  <c r="BA46" i="1"/>
  <c r="AZ46" i="1"/>
  <c r="BD45" i="1"/>
  <c r="BC45" i="1"/>
  <c r="BB45" i="1"/>
  <c r="BA45" i="1"/>
  <c r="AZ45" i="1"/>
  <c r="BD44" i="1"/>
  <c r="BC44" i="1"/>
  <c r="BB44" i="1"/>
  <c r="BA44" i="1"/>
  <c r="AZ44" i="1"/>
  <c r="BD43" i="1"/>
  <c r="BC43" i="1"/>
  <c r="BB43" i="1"/>
  <c r="BA43" i="1"/>
  <c r="AZ43" i="1"/>
  <c r="BD42" i="1"/>
  <c r="BC42" i="1"/>
  <c r="BB42" i="1"/>
  <c r="BA42" i="1"/>
  <c r="AZ42" i="1"/>
  <c r="BD41" i="1"/>
  <c r="BC41" i="1"/>
  <c r="BB41" i="1"/>
  <c r="BA41" i="1"/>
  <c r="AZ41" i="1"/>
  <c r="BD40" i="1"/>
  <c r="BC40" i="1"/>
  <c r="BB40" i="1"/>
  <c r="BA40" i="1"/>
  <c r="AZ40" i="1"/>
  <c r="BD39" i="1"/>
  <c r="BC39" i="1"/>
  <c r="BB39" i="1"/>
  <c r="BA39" i="1"/>
  <c r="AZ39" i="1"/>
  <c r="BD38" i="1"/>
  <c r="BC38" i="1"/>
  <c r="BB38" i="1"/>
  <c r="BA38" i="1"/>
  <c r="AZ38" i="1"/>
  <c r="BD37" i="1"/>
  <c r="BC37" i="1"/>
  <c r="BB37" i="1"/>
  <c r="BA37" i="1"/>
  <c r="AZ37" i="1"/>
  <c r="AZ78" i="1" s="1"/>
  <c r="BD27" i="1"/>
  <c r="BD25" i="1"/>
  <c r="BC25" i="1"/>
  <c r="BB25" i="1"/>
  <c r="BA25" i="1"/>
  <c r="AZ25" i="1"/>
  <c r="BD24" i="1"/>
  <c r="BC24" i="1"/>
  <c r="BB24" i="1"/>
  <c r="BA24" i="1"/>
  <c r="AZ24" i="1"/>
  <c r="BD23" i="1"/>
  <c r="BC23" i="1"/>
  <c r="BB23" i="1"/>
  <c r="BA23" i="1"/>
  <c r="AZ23" i="1"/>
  <c r="BD22" i="1"/>
  <c r="BC22" i="1"/>
  <c r="BB22" i="1"/>
  <c r="BA22" i="1"/>
  <c r="AZ22" i="1"/>
  <c r="BD21" i="1"/>
  <c r="BC21" i="1"/>
  <c r="BB21" i="1"/>
  <c r="BA21" i="1"/>
  <c r="AZ21" i="1"/>
  <c r="BD20" i="1"/>
  <c r="BC20" i="1"/>
  <c r="BB20" i="1"/>
  <c r="BA20" i="1"/>
  <c r="AZ20" i="1"/>
  <c r="BD19" i="1"/>
  <c r="BC19" i="1"/>
  <c r="BB19" i="1"/>
  <c r="BA19" i="1"/>
  <c r="AZ19" i="1"/>
  <c r="BD18" i="1"/>
  <c r="BC18" i="1"/>
  <c r="BB18" i="1"/>
  <c r="BA18" i="1"/>
  <c r="AZ18" i="1"/>
  <c r="BD17" i="1"/>
  <c r="BC17" i="1"/>
  <c r="BB17" i="1"/>
  <c r="BA17" i="1"/>
  <c r="AZ17" i="1"/>
  <c r="BD16" i="1"/>
  <c r="BC16" i="1"/>
  <c r="BB16" i="1"/>
  <c r="BA16" i="1"/>
  <c r="AZ16" i="1"/>
  <c r="BD15" i="1"/>
  <c r="BC15" i="1"/>
  <c r="BB15" i="1"/>
  <c r="BA15" i="1"/>
  <c r="AZ15" i="1"/>
  <c r="BD14" i="1"/>
  <c r="BC14" i="1"/>
  <c r="BB14" i="1"/>
  <c r="BA14" i="1"/>
  <c r="AZ14" i="1"/>
  <c r="BD13" i="1"/>
  <c r="BC13" i="1"/>
  <c r="BB13" i="1"/>
  <c r="BA13" i="1"/>
  <c r="AZ13" i="1"/>
  <c r="BD12" i="1"/>
  <c r="BC12" i="1"/>
  <c r="BB12" i="1"/>
  <c r="BA12" i="1"/>
  <c r="AZ12" i="1"/>
  <c r="BC10" i="1"/>
  <c r="BB10" i="1"/>
  <c r="AZ10" i="1"/>
</calcChain>
</file>

<file path=xl/comments1.xml><?xml version="1.0" encoding="utf-8"?>
<comments xmlns="http://schemas.openxmlformats.org/spreadsheetml/2006/main">
  <authors>
    <author>新潟県</author>
  </authors>
  <commentList>
    <comment ref="AU3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U28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  <comment ref="AU53" authorId="0" shapeId="0">
      <text>
        <r>
          <rPr>
            <sz val="12"/>
            <rFont val="ＭＳ Ｐゴシック"/>
            <family val="3"/>
            <charset val="128"/>
          </rPr>
          <t>3月末現在で精検結果が判明しない者については「精検結果未把握」欄に記入する</t>
        </r>
      </text>
    </comment>
  </commentList>
</comments>
</file>

<file path=xl/sharedStrings.xml><?xml version="1.0" encoding="utf-8"?>
<sst xmlns="http://schemas.openxmlformats.org/spreadsheetml/2006/main" count="532" uniqueCount="182">
  <si>
    <t>令和元年度　子宮がん検診（子宮頸部）結果報告（年齢階級別集計表）1/3　</t>
    <rPh sb="0" eb="2">
      <t>レイワ</t>
    </rPh>
    <rPh sb="2" eb="3">
      <t>ガン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</si>
  <si>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>　初 診</t>
    <phoneticPr fontId="4"/>
  </si>
  <si>
    <t>（令和２年３月末日現在）</t>
    <rPh sb="1" eb="3">
      <t>レイワ</t>
    </rPh>
    <phoneticPr fontId="10"/>
  </si>
  <si>
    <t>区    分</t>
    <phoneticPr fontId="4"/>
  </si>
  <si>
    <t>対象者数</t>
    <rPh sb="0" eb="3">
      <t>タイショウシャ</t>
    </rPh>
    <rPh sb="3" eb="4">
      <t>スウ</t>
    </rPh>
    <phoneticPr fontId="4"/>
  </si>
  <si>
    <t>受診者数</t>
    <rPh sb="0" eb="4">
      <t>ジュシンシャスウ</t>
    </rPh>
    <phoneticPr fontId="4"/>
  </si>
  <si>
    <t>細　胞　診　検　査</t>
    <rPh sb="0" eb="1">
      <t>ホソ</t>
    </rPh>
    <rPh sb="2" eb="3">
      <t>ホウ</t>
    </rPh>
    <rPh sb="4" eb="5">
      <t>シン</t>
    </rPh>
    <rPh sb="6" eb="7">
      <t>ケン</t>
    </rPh>
    <rPh sb="8" eb="9">
      <t>サ</t>
    </rPh>
    <phoneticPr fontId="4"/>
  </si>
  <si>
    <t>内診</t>
    <rPh sb="0" eb="2">
      <t>ナイシン</t>
    </rPh>
    <phoneticPr fontId="4"/>
  </si>
  <si>
    <t>指導区分</t>
    <rPh sb="0" eb="2">
      <t>シドウ</t>
    </rPh>
    <rPh sb="2" eb="4">
      <t>クブン</t>
    </rPh>
    <phoneticPr fontId="4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</si>
  <si>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4"/>
  </si>
  <si>
    <t>精検受診者数</t>
    <rPh sb="0" eb="2">
      <t>セイケン</t>
    </rPh>
    <rPh sb="2" eb="6">
      <t>ジュシンシャスウ</t>
    </rPh>
    <phoneticPr fontId="4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</si>
  <si>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4"/>
  </si>
  <si>
    <t>診　断　名</t>
    <rPh sb="0" eb="1">
      <t>ミ</t>
    </rPh>
    <rPh sb="2" eb="3">
      <t>ダン</t>
    </rPh>
    <rPh sb="4" eb="5">
      <t>メイ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</si>
  <si>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10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</si>
  <si>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10"/>
  </si>
  <si>
    <t>受診率</t>
    <rPh sb="0" eb="3">
      <t>ジュシンリツ</t>
    </rPh>
    <phoneticPr fontId="4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</si>
  <si>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10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</si>
  <si>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4"/>
  </si>
  <si>
    <t>要精検率</t>
    <phoneticPr fontId="4"/>
  </si>
  <si>
    <t>精検受診率</t>
    <phoneticPr fontId="4"/>
  </si>
  <si>
    <t>CIN3率</t>
    <rPh sb="4" eb="5">
      <t>リツ</t>
    </rPh>
    <phoneticPr fontId="4"/>
  </si>
  <si>
    <t>がん発見率</t>
  </si>
  <si>
    <t>陽性反応適中度</t>
    <rPh sb="4" eb="6">
      <t>テキチュウ</t>
    </rPh>
    <phoneticPr fontId="4"/>
  </si>
  <si>
    <t>実施件数</t>
    <rPh sb="0" eb="2">
      <t>ジッシ</t>
    </rPh>
    <rPh sb="2" eb="4">
      <t>ケンスウ</t>
    </rPh>
    <phoneticPr fontId="4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</si>
  <si>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4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</si>
  <si>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4"/>
  </si>
  <si>
    <t>(腺系)</t>
    <rPh sb="1" eb="2">
      <t>セン</t>
    </rPh>
    <rPh sb="2" eb="3">
      <t>ケイ</t>
    </rPh>
    <phoneticPr fontId="4"/>
  </si>
  <si>
    <t>(その他)</t>
    <rPh sb="3" eb="4">
      <t>タ</t>
    </rPh>
    <phoneticPr fontId="4"/>
  </si>
  <si>
    <t>HPV検査
結果</t>
    <rPh sb="3" eb="5">
      <t>ケンサ</t>
    </rPh>
    <rPh sb="6" eb="8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</si>
  <si>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4"/>
  </si>
  <si>
    <t>コルポ診実施件数</t>
    <rPh sb="3" eb="4">
      <t>シン</t>
    </rPh>
    <rPh sb="4" eb="6">
      <t>ジッシ</t>
    </rPh>
    <rPh sb="6" eb="8">
      <t>ケンスウ</t>
    </rPh>
    <phoneticPr fontId="4"/>
  </si>
  <si>
    <t>組織診実施件数</t>
    <rPh sb="0" eb="3">
      <t>ソシキシン</t>
    </rPh>
    <rPh sb="3" eb="5">
      <t>ジッシ</t>
    </rPh>
    <rPh sb="5" eb="7">
      <t>ケンスウ</t>
    </rPh>
    <phoneticPr fontId="4"/>
  </si>
  <si>
    <t>異常なし</t>
    <rPh sb="0" eb="2">
      <t>イジョウ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</si>
  <si>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10"/>
  </si>
  <si>
    <t>腺細胞系</t>
    <rPh sb="0" eb="1">
      <t>セン</t>
    </rPh>
    <rPh sb="1" eb="3">
      <t>サイボウ</t>
    </rPh>
    <rPh sb="3" eb="4">
      <t>ケイ</t>
    </rPh>
    <phoneticPr fontId="10"/>
  </si>
  <si>
    <t>その他の組織型の頸がん</t>
    <rPh sb="2" eb="3">
      <t>タ</t>
    </rPh>
    <rPh sb="4" eb="6">
      <t>ソシキ</t>
    </rPh>
    <rPh sb="6" eb="7">
      <t>カタ</t>
    </rPh>
    <rPh sb="8" eb="9">
      <t>ケイ</t>
    </rPh>
    <phoneticPr fontId="10"/>
  </si>
  <si>
    <t>頸がん</t>
    <rPh sb="0" eb="1">
      <t>ケイ</t>
    </rPh>
    <phoneticPr fontId="10"/>
  </si>
  <si>
    <t>頸がん疑い又は未確定</t>
    <rPh sb="0" eb="1">
      <t>ケイ</t>
    </rPh>
    <rPh sb="3" eb="4">
      <t>ウタガ</t>
    </rPh>
    <rPh sb="5" eb="6">
      <t>マタ</t>
    </rPh>
    <rPh sb="7" eb="10">
      <t>ミカクテイ</t>
    </rPh>
    <phoneticPr fontId="10"/>
  </si>
  <si>
    <t>体がん（疑いを含む）</t>
    <rPh sb="0" eb="1">
      <t>カラダ</t>
    </rPh>
    <rPh sb="4" eb="5">
      <t>ウタガ</t>
    </rPh>
    <rPh sb="7" eb="8">
      <t>フク</t>
    </rPh>
    <phoneticPr fontId="10"/>
  </si>
  <si>
    <t>その他</t>
    <rPh sb="2" eb="3">
      <t>タ</t>
    </rPh>
    <phoneticPr fontId="10"/>
  </si>
  <si>
    <t>NILM(陰性)</t>
    <rPh sb="5" eb="7">
      <t>インセイ</t>
    </rPh>
    <phoneticPr fontId="4"/>
  </si>
  <si>
    <t>ASC-US</t>
    <phoneticPr fontId="4"/>
  </si>
  <si>
    <t>ASC-H</t>
    <phoneticPr fontId="4"/>
  </si>
  <si>
    <t>LSIL
（軽度異形成）</t>
    <rPh sb="6" eb="8">
      <t>ケイド</t>
    </rPh>
    <rPh sb="8" eb="9">
      <t>イ</t>
    </rPh>
    <rPh sb="9" eb="11">
      <t>ケイセイ</t>
    </rPh>
    <phoneticPr fontId="4"/>
  </si>
  <si>
    <t>HSIL</t>
    <phoneticPr fontId="4"/>
  </si>
  <si>
    <t>SCC
（扁平上皮がん）</t>
    <rPh sb="5" eb="7">
      <t>ヘンペイ</t>
    </rPh>
    <rPh sb="7" eb="9">
      <t>ジョウヒ</t>
    </rPh>
    <phoneticPr fontId="4"/>
  </si>
  <si>
    <t>AGC
（腺異型、腺がん疑い）</t>
    <rPh sb="5" eb="6">
      <t>セン</t>
    </rPh>
    <rPh sb="6" eb="8">
      <t>イケイ</t>
    </rPh>
    <rPh sb="9" eb="10">
      <t>セン</t>
    </rPh>
    <rPh sb="12" eb="13">
      <t>ウタガ</t>
    </rPh>
    <phoneticPr fontId="4"/>
  </si>
  <si>
    <t>AIS
（上皮内腺がん）</t>
    <rPh sb="5" eb="7">
      <t>ジョウヒ</t>
    </rPh>
    <rPh sb="7" eb="8">
      <t>ナイ</t>
    </rPh>
    <rPh sb="8" eb="9">
      <t>セン</t>
    </rPh>
    <phoneticPr fontId="4"/>
  </si>
  <si>
    <t>Adenoca
（腺がん）</t>
    <rPh sb="9" eb="10">
      <t>セン</t>
    </rPh>
    <phoneticPr fontId="4"/>
  </si>
  <si>
    <t>Other
（その他のがん）</t>
    <rPh sb="9" eb="10">
      <t>タ</t>
    </rPh>
    <phoneticPr fontId="4"/>
  </si>
  <si>
    <t>判定不能</t>
    <rPh sb="0" eb="2">
      <t>ハンテイ</t>
    </rPh>
    <rPh sb="2" eb="4">
      <t>フノウ</t>
    </rPh>
    <phoneticPr fontId="4"/>
  </si>
  <si>
    <t>がん</t>
    <phoneticPr fontId="4"/>
  </si>
  <si>
    <t>がんの疑い</t>
    <rPh sb="3" eb="4">
      <t>ウタガ</t>
    </rPh>
    <phoneticPr fontId="4"/>
  </si>
  <si>
    <t>精検不要</t>
    <rPh sb="0" eb="2">
      <t>セイケン</t>
    </rPh>
    <rPh sb="2" eb="4">
      <t>フヨウ</t>
    </rPh>
    <phoneticPr fontId="4"/>
  </si>
  <si>
    <t>要精検１</t>
    <rPh sb="0" eb="1">
      <t>ヨウ</t>
    </rPh>
    <rPh sb="1" eb="3">
      <t>セイケン</t>
    </rPh>
    <phoneticPr fontId="4"/>
  </si>
  <si>
    <t>要精検２</t>
    <rPh sb="0" eb="1">
      <t>ヨウ</t>
    </rPh>
    <rPh sb="1" eb="3">
      <t>セイケン</t>
    </rPh>
    <phoneticPr fontId="4"/>
  </si>
  <si>
    <t>LSIL</t>
    <phoneticPr fontId="10"/>
  </si>
  <si>
    <t>HSIL</t>
    <phoneticPr fontId="10"/>
  </si>
  <si>
    <t>扁平上皮がん</t>
    <phoneticPr fontId="10"/>
  </si>
  <si>
    <t>上皮内腺がん（AIS)</t>
    <rPh sb="0" eb="3">
      <t>ジョウヒナイ</t>
    </rPh>
    <rPh sb="3" eb="4">
      <t>セン</t>
    </rPh>
    <phoneticPr fontId="10"/>
  </si>
  <si>
    <t>腺がん</t>
    <rPh sb="0" eb="1">
      <t>セン</t>
    </rPh>
    <phoneticPr fontId="10"/>
  </si>
  <si>
    <t>陰 性</t>
    <rPh sb="0" eb="1">
      <t>カゲ</t>
    </rPh>
    <rPh sb="2" eb="3">
      <t>セイ</t>
    </rPh>
    <phoneticPr fontId="4"/>
  </si>
  <si>
    <t>陽 性</t>
    <rPh sb="0" eb="1">
      <t>ヨウ</t>
    </rPh>
    <rPh sb="2" eb="3">
      <t>セイ</t>
    </rPh>
    <phoneticPr fontId="4"/>
  </si>
  <si>
    <t>CIN1</t>
  </si>
  <si>
    <t>CIN2</t>
  </si>
  <si>
    <t>CIN3</t>
    <phoneticPr fontId="10"/>
  </si>
  <si>
    <t>CIN3とCIN2の区別できないもの</t>
    <rPh sb="10" eb="12">
      <t>クベツ</t>
    </rPh>
    <phoneticPr fontId="10"/>
  </si>
  <si>
    <t>ⅠA期</t>
    <rPh sb="2" eb="3">
      <t>キ</t>
    </rPh>
    <phoneticPr fontId="10"/>
  </si>
  <si>
    <t>浸潤がん</t>
    <rPh sb="0" eb="2">
      <t>シンジュン</t>
    </rPh>
    <phoneticPr fontId="10"/>
  </si>
  <si>
    <t xml:space="preserve"> 20歳未満</t>
    <phoneticPr fontId="4"/>
  </si>
  <si>
    <t xml:space="preserve"> 20歳－24歳</t>
    <phoneticPr fontId="4"/>
  </si>
  <si>
    <t xml:space="preserve"> 25歳－29歳</t>
    <phoneticPr fontId="4"/>
  </si>
  <si>
    <t xml:space="preserve"> 30歳－34歳</t>
    <phoneticPr fontId="4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</si>
  <si>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</si>
  <si>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</si>
  <si>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</si>
  <si>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</si>
  <si>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</si>
  <si>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</si>
  <si>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</si>
  <si>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</si>
  <si>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</si>
  <si>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</si>
  <si>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4"/>
  </si>
  <si>
    <t>令和元年度　子宮がん検診（子宮頸部）結果報告（年齢階級別集計表）2/3　</t>
    <rPh sb="0" eb="2">
      <t>レイワ</t>
    </rPh>
    <rPh sb="2" eb="3">
      <t>ガン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</si>
  <si>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再　診</t>
    <rPh sb="1" eb="2">
      <t>サイ</t>
    </rPh>
    <rPh sb="3" eb="4">
      <t>ミ</t>
    </rPh>
    <phoneticPr fontId="10"/>
  </si>
  <si>
    <t>令和元年度　子宮がん検診（子宮頸部）結果報告（年齢階級別集計表）3/3　</t>
    <rPh sb="0" eb="2">
      <t>レイワ</t>
    </rPh>
    <rPh sb="2" eb="3">
      <t>ガン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</si>
  <si>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初診・再診合計</t>
    <rPh sb="1" eb="3">
      <t>ショシン</t>
    </rPh>
    <rPh sb="4" eb="6">
      <t>サイシン</t>
    </rPh>
    <rPh sb="6" eb="8">
      <t>ゴウケイ</t>
    </rPh>
    <phoneticPr fontId="10"/>
  </si>
  <si>
    <t xml:space="preserve"> 30歳－34歳</t>
    <rPh sb="3" eb="4">
      <t>サイ</t>
    </rPh>
    <rPh sb="7" eb="8">
      <t>サイ</t>
    </rPh>
    <phoneticPr fontId="4"/>
  </si>
  <si>
    <t>20～69歳</t>
    <rPh sb="5" eb="6">
      <t>サイ</t>
    </rPh>
    <phoneticPr fontId="10"/>
  </si>
  <si>
    <t>（再掲）</t>
    <rPh sb="1" eb="3">
      <t>サイケイ</t>
    </rPh>
    <phoneticPr fontId="10"/>
  </si>
  <si>
    <t>令和元年度　子宮がん検診（子宮頸部）結果報告 （市町村別集計表）</t>
    <rPh sb="0" eb="2">
      <t>レイワ</t>
    </rPh>
    <rPh sb="2" eb="4">
      <t>ガンネン</t>
    </rPh>
    <rPh sb="3" eb="5">
      <t>ネンド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7">
      <t>シチョウソン</t>
    </rPh>
    <rPh sb="27" eb="28">
      <t>ベツ</t>
    </rPh>
    <rPh sb="28" eb="31">
      <t>シュウケイヒョウ</t>
    </rPh>
    <phoneticPr fontId="10"/>
  </si>
  <si>
    <t>※20歳以上</t>
    <rPh sb="3" eb="4">
      <t>サイ</t>
    </rPh>
    <rPh sb="4" eb="6">
      <t>イジョウ</t>
    </rPh>
    <phoneticPr fontId="4"/>
  </si>
  <si>
    <t>（令和２年3月末日現在）</t>
    <rPh sb="1" eb="3">
      <t>レイワ</t>
    </rPh>
    <phoneticPr fontId="4"/>
  </si>
  <si>
    <t>区　　分</t>
    <rPh sb="0" eb="1">
      <t>ク</t>
    </rPh>
    <rPh sb="3" eb="4">
      <t>ブン</t>
    </rPh>
    <phoneticPr fontId="4"/>
  </si>
  <si>
    <t>精検未受診者</t>
    <phoneticPr fontId="4"/>
  </si>
  <si>
    <t>精検結果未把握</t>
    <phoneticPr fontId="4"/>
  </si>
  <si>
    <t>参考</t>
    <rPh sb="0" eb="2">
      <t>サンコウ</t>
    </rPh>
    <phoneticPr fontId="4"/>
  </si>
  <si>
    <t>要精検率</t>
    <rPh sb="0" eb="1">
      <t>ヨウ</t>
    </rPh>
    <rPh sb="1" eb="3">
      <t>セイケン</t>
    </rPh>
    <rPh sb="3" eb="4">
      <t>リツ</t>
    </rPh>
    <phoneticPr fontId="4"/>
  </si>
  <si>
    <t>精検受診率</t>
    <rPh sb="0" eb="2">
      <t>セイケン</t>
    </rPh>
    <rPh sb="2" eb="5">
      <t>ジュシンリツ</t>
    </rPh>
    <phoneticPr fontId="4"/>
  </si>
  <si>
    <t>CIN３率</t>
    <rPh sb="4" eb="5">
      <t>リツ</t>
    </rPh>
    <phoneticPr fontId="4"/>
  </si>
  <si>
    <t>がん発見率</t>
    <rPh sb="2" eb="5">
      <t>ハッケンリツ</t>
    </rPh>
    <phoneticPr fontId="4"/>
  </si>
  <si>
    <t>陽性反応適中度</t>
    <rPh sb="0" eb="2">
      <t>ヨウセイ</t>
    </rPh>
    <rPh sb="2" eb="4">
      <t>ハンノウ</t>
    </rPh>
    <rPh sb="4" eb="6">
      <t>テキチュウ</t>
    </rPh>
    <rPh sb="6" eb="7">
      <t>ド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</si>
  <si>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4"/>
  </si>
  <si>
    <t>腺細胞系</t>
    <rPh sb="0" eb="1">
      <t>セン</t>
    </rPh>
    <rPh sb="1" eb="3">
      <t>サイボウ</t>
    </rPh>
    <rPh sb="3" eb="4">
      <t>ケイ</t>
    </rPh>
    <phoneticPr fontId="4"/>
  </si>
  <si>
    <t>その他</t>
    <rPh sb="2" eb="3">
      <t>タ</t>
    </rPh>
    <phoneticPr fontId="4"/>
  </si>
  <si>
    <t>前年度検診受診者</t>
    <rPh sb="0" eb="3">
      <t>ゼンネンド</t>
    </rPh>
    <rPh sb="3" eb="5">
      <t>ケンシン</t>
    </rPh>
    <rPh sb="5" eb="8">
      <t>ジュシンシャ</t>
    </rPh>
    <phoneticPr fontId="4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</si>
  <si>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4"/>
  </si>
  <si>
    <t>LSIL（軽度異形成）</t>
    <rPh sb="5" eb="7">
      <t>ケイド</t>
    </rPh>
    <rPh sb="7" eb="8">
      <t>イ</t>
    </rPh>
    <rPh sb="8" eb="10">
      <t>ケイセイ</t>
    </rPh>
    <phoneticPr fontId="4"/>
  </si>
  <si>
    <t>LSIL</t>
    <phoneticPr fontId="4"/>
  </si>
  <si>
    <t>扁平上皮がん</t>
    <rPh sb="0" eb="2">
      <t>ヘンペイ</t>
    </rPh>
    <rPh sb="2" eb="4">
      <t>ジョウヒ</t>
    </rPh>
    <phoneticPr fontId="4"/>
  </si>
  <si>
    <t>腺がん</t>
    <rPh sb="0" eb="1">
      <t>セン</t>
    </rPh>
    <phoneticPr fontId="4"/>
  </si>
  <si>
    <t>CIN3</t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</si>
  <si>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</si>
  <si>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</si>
  <si>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</si>
  <si>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</si>
  <si>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</si>
  <si>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</si>
  <si>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</si>
  <si>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</si>
  <si>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</si>
  <si>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</si>
  <si>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</si>
  <si>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</si>
  <si>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</si>
  <si>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</si>
  <si>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</si>
  <si>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</si>
  <si>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</si>
  <si>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</si>
  <si>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</si>
  <si>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</si>
  <si>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</si>
  <si>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</si>
  <si>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</si>
  <si>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</si>
  <si>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</si>
  <si>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</si>
  <si>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</si>
  <si>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</si>
  <si>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</si>
  <si>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</si>
  <si>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</si>
  <si>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</si>
  <si>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</si>
  <si>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</si>
  <si>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</si>
  <si>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</si>
  <si>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</si>
  <si>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</si>
  <si>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</si>
  <si>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</si>
  <si>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</si>
  <si>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</si>
  <si>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</si>
  <si>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</si>
  <si>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</si>
  <si>
    <t>検診車</t>
    <phoneticPr fontId="10"/>
  </si>
  <si>
    <t>(令和２年3月末日現在)</t>
    <rPh sb="1" eb="3">
      <t>レイワ</t>
    </rPh>
    <phoneticPr fontId="10"/>
  </si>
  <si>
    <t xml:space="preserve"> 区    分</t>
    <phoneticPr fontId="4"/>
  </si>
  <si>
    <t>指導区分（※２）</t>
    <rPh sb="0" eb="2">
      <t>シドウ</t>
    </rPh>
    <rPh sb="2" eb="4">
      <t>クブン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</si>
  <si>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0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</si>
  <si>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10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</si>
  <si>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10"/>
  </si>
  <si>
    <t>診　断　名</t>
    <rPh sb="0" eb="1">
      <t>ミ</t>
    </rPh>
    <rPh sb="2" eb="3">
      <t>ダン</t>
    </rPh>
    <rPh sb="4" eb="5">
      <t>メイ</t>
    </rPh>
    <phoneticPr fontId="10"/>
  </si>
  <si>
    <t>HPV検査結果</t>
    <rPh sb="3" eb="5">
      <t>ケンサ</t>
    </rPh>
    <rPh sb="5" eb="7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</si>
  <si>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10"/>
  </si>
  <si>
    <t>コルポ診実施件数</t>
    <rPh sb="3" eb="4">
      <t>チン</t>
    </rPh>
    <rPh sb="4" eb="6">
      <t>ジッシ</t>
    </rPh>
    <rPh sb="6" eb="8">
      <t>ケンスウ</t>
    </rPh>
    <phoneticPr fontId="10"/>
  </si>
  <si>
    <t>組織診実施件数</t>
    <rPh sb="0" eb="3">
      <t>ソシキシン</t>
    </rPh>
    <rPh sb="3" eb="5">
      <t>ジッシ</t>
    </rPh>
    <rPh sb="5" eb="7">
      <t>ケンスウ</t>
    </rPh>
    <phoneticPr fontId="10"/>
  </si>
  <si>
    <t>異常なし</t>
    <rPh sb="0" eb="2">
      <t>イジョウ</t>
    </rPh>
    <phoneticPr fontId="10"/>
  </si>
  <si>
    <t>判定不能（※３）</t>
    <rPh sb="0" eb="2">
      <t>ハンテイ</t>
    </rPh>
    <rPh sb="2" eb="4">
      <t>フノウ</t>
    </rPh>
    <phoneticPr fontId="4"/>
  </si>
  <si>
    <t>陰性</t>
    <rPh sb="0" eb="2">
      <t>インセイ</t>
    </rPh>
    <phoneticPr fontId="10"/>
  </si>
  <si>
    <t>陽性</t>
    <rPh sb="0" eb="2">
      <t>ヨウセイ</t>
    </rPh>
    <phoneticPr fontId="10"/>
  </si>
  <si>
    <t>20歳未満</t>
    <rPh sb="3" eb="5">
      <t>ミマン</t>
    </rPh>
    <phoneticPr fontId="10"/>
  </si>
  <si>
    <t>-</t>
    <phoneticPr fontId="4"/>
  </si>
  <si>
    <t xml:space="preserve">  初  診</t>
  </si>
  <si>
    <t xml:space="preserve">  再  診</t>
  </si>
  <si>
    <t>施設</t>
    <phoneticPr fontId="10"/>
  </si>
  <si>
    <t>初診</t>
    <rPh sb="0" eb="2">
      <t>ショシン</t>
    </rPh>
    <phoneticPr fontId="4"/>
  </si>
  <si>
    <t>再診</t>
    <rPh sb="0" eb="2">
      <t>サイシン</t>
    </rPh>
    <phoneticPr fontId="4"/>
  </si>
  <si>
    <t>令和元年度　子宮がん検診（子宮頸部）結果報告 （検診方法別集計表）</t>
    <rPh sb="0" eb="2">
      <t>レイワ</t>
    </rPh>
    <rPh sb="2" eb="4">
      <t>ガンネン</t>
    </rPh>
    <rPh sb="3" eb="5">
      <t>ネンド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6">
      <t>ケンシン</t>
    </rPh>
    <rPh sb="26" eb="28">
      <t>ホウホウ</t>
    </rPh>
    <rPh sb="28" eb="29">
      <t>ベツ</t>
    </rPh>
    <rPh sb="29" eb="32">
      <t>シュウケイヒョウ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</si>
</sst>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_ * #,##0.0_ ;_ * \-#,##0.0_ ;_ * &quot;-&quot;??_ ;_ @_ "/>
    <numFmt numFmtId="178" formatCode="_ * #,##0.0_ ;_ * \-#,##0.0_ ;_ * &quot;-&quot;?_ ;_ @_ "/>
    <numFmt numFmtId="179" formatCode="#,##0.00_ ;[Red]\-#,##0.00\ "/>
    <numFmt numFmtId="180" formatCode="#,##0.0_ ;[Red]\-#,##0.0\ "/>
    <numFmt numFmtId="181" formatCode="#,##0;\-#,##0;\-"/>
    <numFmt numFmtId="182" formatCode="_ * #,##0.0_ ;_ * \-#,##0.0_ ;_ * &quot;-&quot;_ ;_ @_ "/>
  </numFmts>
  <fonts count="27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FixedSys"/>
      <charset val="128"/>
    </font>
    <font>
      <sz val="6.75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4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FixedSys"/>
      <charset val="128"/>
    </font>
    <font>
      <sz val="18"/>
      <name val="FixedSys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ゴシック"/>
      <family val="3"/>
      <charset val="128"/>
    </font>
    <font>
      <b/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176" fontId="6" fillId="0" borderId="0" xfId="1" applyNumberFormat="1" applyFont="1" applyFill="1" applyProtection="1"/>
    <xf numFmtId="176" fontId="5" fillId="0" borderId="0" xfId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/>
    </xf>
    <xf numFmtId="38" fontId="7" fillId="0" borderId="0" xfId="1" applyFont="1" applyFill="1" applyProtection="1"/>
    <xf numFmtId="38" fontId="8" fillId="0" borderId="0" xfId="1" applyFont="1" applyFill="1" applyProtection="1"/>
    <xf numFmtId="38" fontId="8" fillId="0" borderId="0" xfId="1" applyFont="1" applyFill="1" applyBorder="1" applyProtection="1"/>
    <xf numFmtId="0" fontId="9" fillId="0" borderId="1" xfId="0" applyFont="1" applyFill="1" applyBorder="1" applyAlignment="1" applyProtection="1">
      <protection locked="0"/>
    </xf>
    <xf numFmtId="176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76" fontId="8" fillId="0" borderId="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Alignment="1" applyProtection="1">
      <alignment horizontal="right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5" xfId="1" applyFont="1" applyFill="1" applyBorder="1" applyProtection="1"/>
    <xf numFmtId="38" fontId="8" fillId="0" borderId="7" xfId="1" applyFont="1" applyFill="1" applyBorder="1" applyProtection="1"/>
    <xf numFmtId="38" fontId="8" fillId="0" borderId="16" xfId="1" applyFont="1" applyFill="1" applyBorder="1" applyAlignment="1" applyProtection="1">
      <alignment horizontal="right" shrinkToFit="1"/>
    </xf>
    <xf numFmtId="41" fontId="11" fillId="0" borderId="9" xfId="1" applyNumberFormat="1" applyFont="1" applyFill="1" applyBorder="1" applyAlignment="1" applyProtection="1">
      <alignment horizontal="right" shrinkToFit="1"/>
    </xf>
    <xf numFmtId="41" fontId="11" fillId="0" borderId="16" xfId="1" applyNumberFormat="1" applyFont="1" applyFill="1" applyBorder="1" applyAlignment="1" applyProtection="1">
      <alignment horizontal="right" shrinkToFit="1"/>
    </xf>
    <xf numFmtId="43" fontId="11" fillId="0" borderId="9" xfId="1" applyNumberFormat="1" applyFont="1" applyFill="1" applyBorder="1" applyAlignment="1" applyProtection="1">
      <alignment horizontal="right" shrinkToFit="1"/>
    </xf>
    <xf numFmtId="177" fontId="11" fillId="0" borderId="9" xfId="1" applyNumberFormat="1" applyFont="1" applyFill="1" applyBorder="1" applyAlignment="1" applyProtection="1">
      <alignment horizontal="right" shrinkToFit="1"/>
    </xf>
    <xf numFmtId="38" fontId="8" fillId="0" borderId="0" xfId="1" applyFont="1" applyFill="1" applyAlignment="1" applyProtection="1">
      <alignment horizontal="right" shrinkToFit="1"/>
    </xf>
    <xf numFmtId="41" fontId="11" fillId="0" borderId="0" xfId="1" applyNumberFormat="1" applyFont="1" applyFill="1" applyAlignment="1" applyProtection="1">
      <alignment horizontal="right" shrinkToFit="1"/>
    </xf>
    <xf numFmtId="38" fontId="11" fillId="0" borderId="0" xfId="1" applyFont="1" applyFill="1" applyAlignment="1" applyProtection="1">
      <alignment horizontal="right" shrinkToFit="1"/>
    </xf>
    <xf numFmtId="41" fontId="11" fillId="0" borderId="1" xfId="1" applyNumberFormat="1" applyFont="1" applyFill="1" applyBorder="1" applyAlignment="1" applyProtection="1">
      <alignment horizontal="right" shrinkToFit="1"/>
    </xf>
    <xf numFmtId="43" fontId="11" fillId="0" borderId="6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43" fontId="11" fillId="0" borderId="9" xfId="1" applyNumberFormat="1" applyFont="1" applyFill="1" applyBorder="1" applyAlignment="1" applyProtection="1">
      <alignment horizontal="center" shrinkToFit="1"/>
    </xf>
    <xf numFmtId="38" fontId="8" fillId="0" borderId="12" xfId="1" applyFont="1" applyFill="1" applyBorder="1" applyProtection="1"/>
    <xf numFmtId="38" fontId="8" fillId="0" borderId="13" xfId="1" applyFont="1" applyFill="1" applyBorder="1" applyProtection="1"/>
    <xf numFmtId="38" fontId="8" fillId="0" borderId="0" xfId="1" applyFont="1" applyFill="1" applyBorder="1" applyAlignment="1" applyProtection="1">
      <alignment horizontal="right" shrinkToFit="1"/>
    </xf>
    <xf numFmtId="41" fontId="8" fillId="0" borderId="0" xfId="1" applyNumberFormat="1" applyFont="1" applyFill="1" applyBorder="1" applyAlignment="1" applyProtection="1">
      <alignment horizontal="right" shrinkToFit="1"/>
    </xf>
    <xf numFmtId="176" fontId="8" fillId="0" borderId="0" xfId="1" applyNumberFormat="1" applyFont="1" applyFill="1" applyBorder="1" applyAlignment="1" applyProtection="1">
      <alignment horizontal="right" shrinkToFit="1"/>
    </xf>
    <xf numFmtId="177" fontId="8" fillId="0" borderId="0" xfId="1" applyNumberFormat="1" applyFont="1" applyFill="1" applyBorder="1" applyAlignment="1" applyProtection="1">
      <alignment horizontal="right" shrinkToFit="1"/>
    </xf>
    <xf numFmtId="38" fontId="8" fillId="0" borderId="1" xfId="1" applyFont="1" applyFill="1" applyBorder="1" applyProtection="1"/>
    <xf numFmtId="38" fontId="8" fillId="0" borderId="0" xfId="1" applyFont="1" applyFill="1" applyAlignment="1" applyProtection="1">
      <alignment horizontal="right"/>
    </xf>
    <xf numFmtId="41" fontId="11" fillId="0" borderId="16" xfId="1" applyNumberFormat="1" applyFont="1" applyFill="1" applyBorder="1" applyAlignment="1" applyProtection="1">
      <alignment shrinkToFit="1"/>
    </xf>
    <xf numFmtId="178" fontId="11" fillId="0" borderId="9" xfId="1" applyNumberFormat="1" applyFont="1" applyFill="1" applyBorder="1" applyAlignment="1" applyProtection="1">
      <alignment shrinkToFit="1"/>
    </xf>
    <xf numFmtId="38" fontId="8" fillId="0" borderId="6" xfId="1" applyFont="1" applyFill="1" applyBorder="1" applyAlignment="1" applyProtection="1">
      <alignment horizontal="right" shrinkToFit="1"/>
    </xf>
    <xf numFmtId="41" fontId="11" fillId="0" borderId="6" xfId="1" applyNumberFormat="1" applyFont="1" applyFill="1" applyBorder="1" applyAlignment="1" applyProtection="1">
      <alignment horizontal="right" shrinkToFit="1"/>
    </xf>
    <xf numFmtId="179" fontId="11" fillId="0" borderId="6" xfId="1" applyNumberFormat="1" applyFont="1" applyFill="1" applyBorder="1" applyAlignment="1" applyProtection="1">
      <alignment shrinkToFit="1"/>
    </xf>
    <xf numFmtId="178" fontId="11" fillId="0" borderId="6" xfId="1" applyNumberFormat="1" applyFont="1" applyFill="1" applyBorder="1" applyAlignment="1" applyProtection="1">
      <alignment shrinkToFit="1"/>
    </xf>
    <xf numFmtId="179" fontId="11" fillId="0" borderId="9" xfId="1" applyNumberFormat="1" applyFont="1" applyFill="1" applyBorder="1" applyAlignment="1" applyProtection="1">
      <alignment shrinkToFit="1"/>
    </xf>
    <xf numFmtId="38" fontId="8" fillId="0" borderId="1" xfId="1" applyFont="1" applyFill="1" applyBorder="1" applyAlignment="1" applyProtection="1">
      <protection locked="0"/>
    </xf>
    <xf numFmtId="0" fontId="9" fillId="0" borderId="1" xfId="0" applyFont="1" applyFill="1" applyBorder="1" applyAlignment="1"/>
    <xf numFmtId="41" fontId="11" fillId="0" borderId="6" xfId="1" applyNumberFormat="1" applyFont="1" applyFill="1" applyBorder="1" applyProtection="1"/>
    <xf numFmtId="38" fontId="11" fillId="0" borderId="0" xfId="1" applyFont="1" applyFill="1" applyBorder="1" applyProtection="1"/>
    <xf numFmtId="38" fontId="11" fillId="0" borderId="6" xfId="1" applyFont="1" applyFill="1" applyBorder="1" applyProtection="1"/>
    <xf numFmtId="38" fontId="6" fillId="0" borderId="0" xfId="1" applyFont="1" applyFill="1" applyBorder="1" applyProtection="1"/>
    <xf numFmtId="180" fontId="11" fillId="0" borderId="9" xfId="1" applyNumberFormat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right" shrinkToFit="1"/>
    </xf>
    <xf numFmtId="0" fontId="9" fillId="0" borderId="0" xfId="0" applyFont="1" applyAlignment="1"/>
    <xf numFmtId="38" fontId="8" fillId="0" borderId="0" xfId="1" applyFont="1" applyFill="1" applyAlignment="1" applyProtection="1"/>
    <xf numFmtId="0" fontId="9" fillId="0" borderId="0" xfId="0" applyFont="1" applyFill="1" applyAlignment="1"/>
    <xf numFmtId="38" fontId="6" fillId="0" borderId="0" xfId="1" applyFont="1" applyProtection="1"/>
    <xf numFmtId="38" fontId="6" fillId="2" borderId="0" xfId="1" applyFont="1" applyFill="1" applyProtection="1"/>
    <xf numFmtId="38" fontId="13" fillId="0" borderId="0" xfId="1" applyFont="1" applyFill="1" applyProtection="1"/>
    <xf numFmtId="38" fontId="14" fillId="0" borderId="0" xfId="1" applyFont="1" applyFill="1" applyProtection="1"/>
    <xf numFmtId="176" fontId="14" fillId="0" borderId="0" xfId="1" applyNumberFormat="1" applyFont="1" applyFill="1" applyProtection="1"/>
    <xf numFmtId="38" fontId="15" fillId="0" borderId="0" xfId="1" applyFont="1" applyFill="1" applyProtection="1"/>
    <xf numFmtId="0" fontId="16" fillId="0" borderId="0" xfId="0" applyFont="1" applyFill="1" applyBorder="1"/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38" fontId="18" fillId="0" borderId="0" xfId="1" applyFont="1" applyFill="1" applyProtection="1"/>
    <xf numFmtId="38" fontId="19" fillId="0" borderId="0" xfId="1" applyFont="1" applyFill="1" applyProtection="1"/>
    <xf numFmtId="38" fontId="20" fillId="0" borderId="0" xfId="1" applyFont="1" applyFill="1" applyProtection="1"/>
    <xf numFmtId="38" fontId="19" fillId="0" borderId="0" xfId="1" applyFont="1" applyFill="1" applyAlignment="1" applyProtection="1">
      <protection locked="0"/>
    </xf>
    <xf numFmtId="176" fontId="19" fillId="0" borderId="0" xfId="1" applyNumberFormat="1" applyFont="1" applyFill="1" applyAlignment="1" applyProtection="1">
      <protection locked="0"/>
    </xf>
    <xf numFmtId="0" fontId="17" fillId="0" borderId="0" xfId="0" applyFont="1" applyFill="1" applyBorder="1"/>
    <xf numFmtId="38" fontId="19" fillId="0" borderId="0" xfId="1" applyFont="1" applyFill="1" applyBorder="1" applyProtection="1"/>
    <xf numFmtId="0" fontId="17" fillId="0" borderId="1" xfId="0" applyFont="1" applyFill="1" applyBorder="1" applyAlignment="1" applyProtection="1">
      <protection locked="0"/>
    </xf>
    <xf numFmtId="176" fontId="17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76" fontId="22" fillId="0" borderId="0" xfId="1" applyNumberFormat="1" applyFont="1" applyFill="1" applyBorder="1" applyAlignment="1" applyProtection="1">
      <alignment horizontal="right"/>
      <protection locked="0"/>
    </xf>
    <xf numFmtId="38" fontId="22" fillId="0" borderId="5" xfId="1" applyFont="1" applyFill="1" applyBorder="1" applyAlignment="1" applyProtection="1">
      <alignment horizontal="center" vertical="center"/>
    </xf>
    <xf numFmtId="41" fontId="23" fillId="0" borderId="19" xfId="1" applyNumberFormat="1" applyFont="1" applyFill="1" applyBorder="1" applyAlignment="1" applyProtection="1">
      <alignment horizontal="right"/>
    </xf>
    <xf numFmtId="176" fontId="23" fillId="0" borderId="19" xfId="1" applyNumberFormat="1" applyFont="1" applyFill="1" applyBorder="1" applyAlignment="1" applyProtection="1">
      <alignment horizontal="right"/>
    </xf>
    <xf numFmtId="181" fontId="23" fillId="0" borderId="19" xfId="1" applyNumberFormat="1" applyFont="1" applyFill="1" applyBorder="1" applyAlignment="1" applyProtection="1">
      <alignment horizontal="right"/>
    </xf>
    <xf numFmtId="43" fontId="23" fillId="0" borderId="19" xfId="1" applyNumberFormat="1" applyFont="1" applyFill="1" applyBorder="1" applyAlignment="1" applyProtection="1">
      <alignment horizontal="right"/>
    </xf>
    <xf numFmtId="43" fontId="23" fillId="0" borderId="20" xfId="1" applyNumberFormat="1" applyFont="1" applyFill="1" applyBorder="1" applyAlignment="1" applyProtection="1">
      <alignment horizontal="right"/>
    </xf>
    <xf numFmtId="41" fontId="23" fillId="0" borderId="0" xfId="1" applyNumberFormat="1" applyFont="1" applyFill="1" applyBorder="1" applyAlignment="1" applyProtection="1">
      <alignment horizontal="right"/>
    </xf>
    <xf numFmtId="176" fontId="23" fillId="0" borderId="0" xfId="1" applyNumberFormat="1" applyFont="1" applyFill="1" applyBorder="1" applyAlignment="1" applyProtection="1">
      <alignment horizontal="right"/>
    </xf>
    <xf numFmtId="43" fontId="23" fillId="0" borderId="0" xfId="1" applyNumberFormat="1" applyFont="1" applyFill="1" applyBorder="1" applyAlignment="1" applyProtection="1">
      <alignment horizontal="right"/>
    </xf>
    <xf numFmtId="43" fontId="23" fillId="0" borderId="23" xfId="1" applyNumberFormat="1" applyFont="1" applyFill="1" applyBorder="1" applyAlignment="1" applyProtection="1">
      <alignment horizontal="right"/>
    </xf>
    <xf numFmtId="43" fontId="23" fillId="0" borderId="26" xfId="1" applyNumberFormat="1" applyFont="1" applyFill="1" applyBorder="1" applyAlignment="1" applyProtection="1">
      <alignment horizontal="right"/>
    </xf>
    <xf numFmtId="176" fontId="23" fillId="0" borderId="22" xfId="1" applyNumberFormat="1" applyFont="1" applyFill="1" applyBorder="1" applyAlignment="1" applyProtection="1">
      <alignment horizontal="right"/>
    </xf>
    <xf numFmtId="181" fontId="23" fillId="0" borderId="0" xfId="1" applyNumberFormat="1" applyFont="1" applyFill="1" applyBorder="1" applyAlignment="1" applyProtection="1">
      <alignment horizontal="right"/>
    </xf>
    <xf numFmtId="43" fontId="23" fillId="0" borderId="22" xfId="1" applyNumberFormat="1" applyFont="1" applyFill="1" applyBorder="1" applyAlignment="1" applyProtection="1">
      <alignment horizontal="right"/>
    </xf>
    <xf numFmtId="43" fontId="23" fillId="0" borderId="14" xfId="1" applyNumberFormat="1" applyFont="1" applyFill="1" applyBorder="1" applyAlignment="1" applyProtection="1">
      <alignment horizontal="right"/>
    </xf>
    <xf numFmtId="43" fontId="23" fillId="0" borderId="28" xfId="1" applyNumberFormat="1" applyFont="1" applyFill="1" applyBorder="1" applyAlignment="1" applyProtection="1">
      <alignment horizontal="right"/>
    </xf>
    <xf numFmtId="41" fontId="23" fillId="0" borderId="30" xfId="1" applyNumberFormat="1" applyFont="1" applyFill="1" applyBorder="1" applyAlignment="1" applyProtection="1">
      <alignment horizontal="right"/>
    </xf>
    <xf numFmtId="176" fontId="23" fillId="0" borderId="30" xfId="1" applyNumberFormat="1" applyFont="1" applyFill="1" applyBorder="1" applyAlignment="1" applyProtection="1">
      <alignment horizontal="right"/>
    </xf>
    <xf numFmtId="181" fontId="23" fillId="0" borderId="30" xfId="1" applyNumberFormat="1" applyFont="1" applyFill="1" applyBorder="1" applyAlignment="1" applyProtection="1">
      <alignment horizontal="right"/>
    </xf>
    <xf numFmtId="43" fontId="23" fillId="0" borderId="30" xfId="1" applyNumberFormat="1" applyFont="1" applyFill="1" applyBorder="1" applyAlignment="1" applyProtection="1">
      <alignment horizontal="right"/>
    </xf>
    <xf numFmtId="43" fontId="23" fillId="0" borderId="31" xfId="1" applyNumberFormat="1" applyFont="1" applyFill="1" applyBorder="1" applyAlignment="1" applyProtection="1">
      <alignment horizontal="right"/>
    </xf>
    <xf numFmtId="0" fontId="16" fillId="0" borderId="3" xfId="0" applyFont="1" applyFill="1" applyBorder="1"/>
    <xf numFmtId="176" fontId="16" fillId="0" borderId="0" xfId="0" applyNumberFormat="1" applyFont="1" applyFill="1"/>
    <xf numFmtId="38" fontId="19" fillId="0" borderId="0" xfId="1" applyFont="1" applyProtection="1"/>
    <xf numFmtId="176" fontId="19" fillId="0" borderId="0" xfId="1" applyNumberFormat="1" applyFont="1" applyFill="1" applyProtection="1"/>
    <xf numFmtId="0" fontId="19" fillId="0" borderId="0" xfId="0" applyFont="1" applyFill="1"/>
    <xf numFmtId="0" fontId="19" fillId="0" borderId="0" xfId="0" applyFont="1"/>
    <xf numFmtId="38" fontId="2" fillId="0" borderId="0" xfId="1" applyFont="1" applyProtection="1"/>
    <xf numFmtId="38" fontId="24" fillId="0" borderId="0" xfId="1" applyFont="1" applyAlignment="1" applyProtection="1"/>
    <xf numFmtId="38" fontId="14" fillId="0" borderId="0" xfId="1" applyFont="1" applyProtection="1"/>
    <xf numFmtId="0" fontId="14" fillId="0" borderId="1" xfId="0" applyFont="1" applyBorder="1" applyAlignment="1" applyProtection="1">
      <protection locked="0"/>
    </xf>
    <xf numFmtId="176" fontId="14" fillId="0" borderId="1" xfId="1" applyNumberFormat="1" applyFont="1" applyFill="1" applyBorder="1" applyAlignment="1" applyProtection="1">
      <protection locked="0"/>
    </xf>
    <xf numFmtId="0" fontId="14" fillId="0" borderId="0" xfId="0" applyFont="1"/>
    <xf numFmtId="38" fontId="25" fillId="0" borderId="9" xfId="1" applyFont="1" applyBorder="1" applyAlignment="1" applyProtection="1">
      <alignment horizontal="center"/>
    </xf>
    <xf numFmtId="38" fontId="14" fillId="0" borderId="16" xfId="1" applyFont="1" applyBorder="1" applyAlignment="1" applyProtection="1">
      <alignment horizontal="right" shrinkToFit="1"/>
    </xf>
    <xf numFmtId="41" fontId="26" fillId="0" borderId="9" xfId="1" applyNumberFormat="1" applyFont="1" applyFill="1" applyBorder="1" applyAlignment="1" applyProtection="1">
      <alignment shrinkToFit="1"/>
    </xf>
    <xf numFmtId="43" fontId="26" fillId="0" borderId="9" xfId="1" applyNumberFormat="1" applyFont="1" applyFill="1" applyBorder="1" applyAlignment="1" applyProtection="1">
      <alignment horizontal="right" shrinkToFit="1"/>
      <protection locked="0"/>
    </xf>
    <xf numFmtId="182" fontId="26" fillId="0" borderId="9" xfId="1" applyNumberFormat="1" applyFont="1" applyFill="1" applyBorder="1" applyAlignment="1" applyProtection="1">
      <alignment shrinkToFit="1"/>
    </xf>
    <xf numFmtId="177" fontId="26" fillId="0" borderId="9" xfId="1" applyNumberFormat="1" applyFont="1" applyFill="1" applyBorder="1" applyAlignment="1" applyProtection="1">
      <alignment shrinkToFit="1"/>
      <protection locked="0"/>
    </xf>
    <xf numFmtId="38" fontId="25" fillId="0" borderId="5" xfId="1" applyFont="1" applyBorder="1" applyProtection="1"/>
    <xf numFmtId="43" fontId="26" fillId="0" borderId="9" xfId="1" applyNumberFormat="1" applyFont="1" applyFill="1" applyBorder="1" applyAlignment="1" applyProtection="1">
      <alignment shrinkToFit="1"/>
      <protection locked="0"/>
    </xf>
    <xf numFmtId="177" fontId="26" fillId="0" borderId="9" xfId="1" applyNumberFormat="1" applyFont="1" applyFill="1" applyBorder="1" applyAlignment="1" applyProtection="1">
      <alignment shrinkToFit="1"/>
    </xf>
    <xf numFmtId="38" fontId="25" fillId="0" borderId="12" xfId="1" applyFont="1" applyFill="1" applyBorder="1" applyProtection="1"/>
    <xf numFmtId="43" fontId="26" fillId="0" borderId="9" xfId="1" applyNumberFormat="1" applyFont="1" applyFill="1" applyBorder="1" applyAlignment="1" applyProtection="1">
      <alignment shrinkToFit="1"/>
    </xf>
    <xf numFmtId="38" fontId="14" fillId="0" borderId="0" xfId="1" applyFont="1" applyAlignment="1" applyProtection="1">
      <alignment horizontal="center"/>
    </xf>
    <xf numFmtId="177" fontId="14" fillId="0" borderId="0" xfId="0" applyNumberFormat="1" applyFont="1" applyFill="1"/>
    <xf numFmtId="41" fontId="14" fillId="0" borderId="0" xfId="0" applyNumberFormat="1" applyFont="1"/>
    <xf numFmtId="41" fontId="8" fillId="0" borderId="0" xfId="0" applyNumberFormat="1" applyFont="1"/>
    <xf numFmtId="41" fontId="6" fillId="0" borderId="0" xfId="0" applyNumberFormat="1" applyFont="1"/>
    <xf numFmtId="41" fontId="14" fillId="0" borderId="0" xfId="0" applyNumberFormat="1" applyFont="1" applyFill="1"/>
    <xf numFmtId="41" fontId="8" fillId="0" borderId="0" xfId="0" applyNumberFormat="1" applyFont="1" applyFill="1"/>
    <xf numFmtId="41" fontId="19" fillId="0" borderId="0" xfId="0" applyNumberFormat="1" applyFont="1"/>
    <xf numFmtId="176" fontId="19" fillId="0" borderId="0" xfId="0" applyNumberFormat="1" applyFont="1" applyFill="1"/>
    <xf numFmtId="41" fontId="14" fillId="0" borderId="9" xfId="0" applyNumberFormat="1" applyFont="1" applyBorder="1"/>
    <xf numFmtId="41" fontId="8" fillId="0" borderId="9" xfId="0" applyNumberFormat="1" applyFont="1" applyBorder="1"/>
    <xf numFmtId="41" fontId="14" fillId="0" borderId="9" xfId="0" applyNumberFormat="1" applyFont="1" applyFill="1" applyBorder="1"/>
    <xf numFmtId="38" fontId="8" fillId="0" borderId="4" xfId="1" applyFont="1" applyFill="1" applyBorder="1" applyAlignment="1" applyProtection="1">
      <alignment horizontal="center" vertical="center" textRotation="255"/>
    </xf>
    <xf numFmtId="38" fontId="8" fillId="0" borderId="11" xfId="1" applyFont="1" applyFill="1" applyBorder="1" applyAlignment="1" applyProtection="1">
      <alignment horizontal="center" vertical="center" textRotation="255"/>
    </xf>
    <xf numFmtId="38" fontId="8" fillId="0" borderId="15" xfId="1" applyFont="1" applyFill="1" applyBorder="1" applyAlignment="1" applyProtection="1">
      <alignment horizontal="center" vertical="center" textRotation="255"/>
    </xf>
    <xf numFmtId="38" fontId="8" fillId="0" borderId="4" xfId="1" applyFont="1" applyFill="1" applyBorder="1" applyAlignment="1" applyProtection="1">
      <alignment horizontal="center" vertical="top" textRotation="255" wrapText="1" shrinkToFit="1"/>
    </xf>
    <xf numFmtId="38" fontId="8" fillId="0" borderId="11" xfId="1" applyFont="1" applyFill="1" applyBorder="1" applyAlignment="1" applyProtection="1">
      <alignment horizontal="center" vertical="top" textRotation="255" wrapText="1" shrinkToFit="1"/>
    </xf>
    <xf numFmtId="38" fontId="8" fillId="0" borderId="15" xfId="1" applyFont="1" applyFill="1" applyBorder="1" applyAlignment="1" applyProtection="1">
      <alignment horizontal="center" vertical="top" textRotation="255" wrapText="1" shrinkToFit="1"/>
    </xf>
    <xf numFmtId="38" fontId="8" fillId="0" borderId="4" xfId="1" applyFont="1" applyFill="1" applyBorder="1" applyAlignment="1" applyProtection="1">
      <alignment horizontal="center" vertical="top" textRotation="255" shrinkToFit="1"/>
    </xf>
    <xf numFmtId="38" fontId="8" fillId="0" borderId="11" xfId="1" applyFont="1" applyFill="1" applyBorder="1" applyAlignment="1" applyProtection="1">
      <alignment horizontal="center" vertical="top" textRotation="255" shrinkToFit="1"/>
    </xf>
    <xf numFmtId="38" fontId="8" fillId="0" borderId="15" xfId="1" applyFont="1" applyFill="1" applyBorder="1" applyAlignment="1" applyProtection="1">
      <alignment horizontal="center" vertical="top" textRotation="255" shrinkToFit="1"/>
    </xf>
    <xf numFmtId="38" fontId="8" fillId="0" borderId="2" xfId="1" applyFont="1" applyFill="1" applyBorder="1" applyAlignment="1" applyProtection="1">
      <alignment horizontal="center" vertical="center" textRotation="255" wrapText="1"/>
    </xf>
    <xf numFmtId="38" fontId="8" fillId="0" borderId="10" xfId="1" applyFont="1" applyFill="1" applyBorder="1" applyAlignment="1" applyProtection="1">
      <alignment horizontal="center" vertical="center" textRotation="255" wrapText="1"/>
    </xf>
    <xf numFmtId="38" fontId="8" fillId="0" borderId="12" xfId="1" applyFont="1" applyFill="1" applyBorder="1" applyAlignment="1" applyProtection="1">
      <alignment horizontal="center" vertical="center" textRotation="255" wrapText="1"/>
    </xf>
    <xf numFmtId="38" fontId="8" fillId="0" borderId="4" xfId="1" applyFont="1" applyFill="1" applyBorder="1" applyAlignment="1" applyProtection="1">
      <alignment horizontal="center" vertical="center" textRotation="255" wrapText="1"/>
    </xf>
    <xf numFmtId="38" fontId="8" fillId="0" borderId="11" xfId="1" applyFont="1" applyFill="1" applyBorder="1" applyAlignment="1" applyProtection="1">
      <alignment horizontal="center" vertical="center" textRotation="255" wrapText="1"/>
    </xf>
    <xf numFmtId="38" fontId="8" fillId="0" borderId="15" xfId="1" applyFont="1" applyFill="1" applyBorder="1" applyAlignment="1" applyProtection="1">
      <alignment horizontal="center" vertical="center" textRotation="255" wrapText="1"/>
    </xf>
    <xf numFmtId="38" fontId="8" fillId="0" borderId="2" xfId="1" applyFont="1" applyFill="1" applyBorder="1" applyAlignment="1" applyProtection="1">
      <alignment horizontal="center" vertical="center" wrapText="1" shrinkToFit="1"/>
    </xf>
    <xf numFmtId="38" fontId="8" fillId="0" borderId="8" xfId="1" applyFont="1" applyFill="1" applyBorder="1" applyAlignment="1" applyProtection="1">
      <alignment horizontal="center" vertical="center" shrinkToFit="1"/>
    </xf>
    <xf numFmtId="38" fontId="8" fillId="0" borderId="12" xfId="1" applyFont="1" applyFill="1" applyBorder="1" applyAlignment="1" applyProtection="1">
      <alignment horizontal="center" vertical="center" shrinkToFit="1"/>
    </xf>
    <xf numFmtId="38" fontId="8" fillId="0" borderId="13" xfId="1" applyFont="1" applyFill="1" applyBorder="1" applyAlignment="1" applyProtection="1">
      <alignment horizontal="center" vertical="center" shrinkToFit="1"/>
    </xf>
    <xf numFmtId="38" fontId="8" fillId="0" borderId="9" xfId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textRotation="255"/>
    </xf>
    <xf numFmtId="0" fontId="9" fillId="0" borderId="11" xfId="0" applyFont="1" applyFill="1" applyBorder="1" applyAlignment="1" applyProtection="1"/>
    <xf numFmtId="0" fontId="9" fillId="0" borderId="15" xfId="0" applyFont="1" applyFill="1" applyBorder="1" applyAlignment="1" applyProtection="1"/>
    <xf numFmtId="38" fontId="8" fillId="0" borderId="5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 wrapText="1"/>
    </xf>
    <xf numFmtId="38" fontId="8" fillId="0" borderId="13" xfId="1" applyFont="1" applyFill="1" applyBorder="1" applyAlignment="1" applyProtection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/>
    </xf>
    <xf numFmtId="38" fontId="8" fillId="0" borderId="13" xfId="1" applyFont="1" applyFill="1" applyBorder="1" applyAlignment="1" applyProtection="1">
      <alignment horizontal="center" vertical="center" textRotation="255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 textRotation="255" shrinkToFit="1"/>
    </xf>
    <xf numFmtId="38" fontId="8" fillId="0" borderId="11" xfId="1" applyFont="1" applyFill="1" applyBorder="1" applyAlignment="1" applyProtection="1">
      <alignment horizontal="center" vertical="center" textRotation="255" shrinkToFit="1"/>
    </xf>
    <xf numFmtId="38" fontId="8" fillId="0" borderId="15" xfId="1" applyFont="1" applyFill="1" applyBorder="1" applyAlignment="1" applyProtection="1">
      <alignment horizontal="center" vertical="center" textRotation="255" shrinkToFit="1"/>
    </xf>
    <xf numFmtId="38" fontId="8" fillId="0" borderId="10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 shrinkToFit="1"/>
    </xf>
    <xf numFmtId="38" fontId="8" fillId="0" borderId="3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8" fillId="0" borderId="9" xfId="1" applyFont="1" applyFill="1" applyBorder="1" applyAlignment="1" applyProtection="1">
      <alignment horizontal="center" vertical="center" shrinkToFit="1"/>
    </xf>
    <xf numFmtId="38" fontId="21" fillId="0" borderId="1" xfId="1" applyFont="1" applyFill="1" applyBorder="1" applyAlignment="1" applyProtection="1">
      <alignment horizontal="left"/>
    </xf>
    <xf numFmtId="38" fontId="22" fillId="0" borderId="2" xfId="1" applyFont="1" applyFill="1" applyBorder="1" applyAlignment="1" applyProtection="1">
      <alignment horizontal="center" vertical="center"/>
    </xf>
    <xf numFmtId="38" fontId="22" fillId="0" borderId="3" xfId="1" applyFont="1" applyFill="1" applyBorder="1" applyAlignment="1" applyProtection="1">
      <alignment horizontal="center" vertical="center"/>
    </xf>
    <xf numFmtId="38" fontId="22" fillId="0" borderId="8" xfId="1" applyFont="1" applyFill="1" applyBorder="1" applyAlignment="1" applyProtection="1">
      <alignment horizontal="center" vertical="center"/>
    </xf>
    <xf numFmtId="38" fontId="22" fillId="0" borderId="10" xfId="1" applyFont="1" applyFill="1" applyBorder="1" applyAlignment="1" applyProtection="1">
      <alignment horizontal="center" vertical="center"/>
    </xf>
    <xf numFmtId="38" fontId="22" fillId="0" borderId="0" xfId="1" applyFont="1" applyFill="1" applyBorder="1" applyAlignment="1" applyProtection="1">
      <alignment horizontal="center" vertical="center"/>
    </xf>
    <xf numFmtId="38" fontId="22" fillId="0" borderId="14" xfId="1" applyFont="1" applyFill="1" applyBorder="1" applyAlignment="1" applyProtection="1">
      <alignment horizontal="center" vertical="center"/>
    </xf>
    <xf numFmtId="38" fontId="22" fillId="0" borderId="4" xfId="1" applyFont="1" applyFill="1" applyBorder="1" applyAlignment="1" applyProtection="1">
      <alignment horizontal="center" vertical="center" textRotation="255" wrapText="1"/>
    </xf>
    <xf numFmtId="38" fontId="22" fillId="0" borderId="11" xfId="1" applyFont="1" applyFill="1" applyBorder="1" applyAlignment="1" applyProtection="1">
      <alignment horizontal="center" vertical="center" textRotation="255" wrapText="1"/>
    </xf>
    <xf numFmtId="38" fontId="22" fillId="0" borderId="4" xfId="1" applyFont="1" applyFill="1" applyBorder="1" applyAlignment="1" applyProtection="1">
      <alignment horizontal="center" vertical="center" textRotation="255"/>
    </xf>
    <xf numFmtId="38" fontId="22" fillId="0" borderId="11" xfId="1" applyFont="1" applyFill="1" applyBorder="1" applyAlignment="1" applyProtection="1">
      <alignment horizontal="center" vertical="center" textRotation="255"/>
    </xf>
    <xf numFmtId="38" fontId="22" fillId="0" borderId="5" xfId="1" applyFont="1" applyFill="1" applyBorder="1" applyAlignment="1" applyProtection="1">
      <alignment horizontal="center" vertical="center"/>
    </xf>
    <xf numFmtId="38" fontId="22" fillId="0" borderId="6" xfId="1" applyFont="1" applyFill="1" applyBorder="1" applyAlignment="1" applyProtection="1">
      <alignment horizontal="center" vertical="center"/>
    </xf>
    <xf numFmtId="38" fontId="22" fillId="0" borderId="7" xfId="1" applyFont="1" applyFill="1" applyBorder="1" applyAlignment="1" applyProtection="1">
      <alignment horizontal="center" vertical="center"/>
    </xf>
    <xf numFmtId="38" fontId="22" fillId="0" borderId="2" xfId="1" applyFont="1" applyFill="1" applyBorder="1" applyAlignment="1" applyProtection="1">
      <alignment horizontal="center" vertical="center" shrinkToFit="1"/>
    </xf>
    <xf numFmtId="38" fontId="22" fillId="0" borderId="8" xfId="1" applyFont="1" applyFill="1" applyBorder="1" applyAlignment="1" applyProtection="1">
      <alignment horizontal="center" vertical="center" shrinkToFit="1"/>
    </xf>
    <xf numFmtId="38" fontId="22" fillId="0" borderId="12" xfId="1" applyFont="1" applyFill="1" applyBorder="1" applyAlignment="1" applyProtection="1">
      <alignment horizontal="center" vertical="center" shrinkToFit="1"/>
    </xf>
    <xf numFmtId="38" fontId="22" fillId="0" borderId="13" xfId="1" applyFont="1" applyFill="1" applyBorder="1" applyAlignment="1" applyProtection="1">
      <alignment horizontal="center" vertical="center" shrinkToFit="1"/>
    </xf>
    <xf numFmtId="38" fontId="22" fillId="0" borderId="4" xfId="1" applyFont="1" applyFill="1" applyBorder="1" applyAlignment="1" applyProtection="1">
      <alignment horizontal="center" vertical="top" textRotation="255" wrapText="1" shrinkToFit="1"/>
    </xf>
    <xf numFmtId="38" fontId="22" fillId="0" borderId="11" xfId="1" applyFont="1" applyFill="1" applyBorder="1" applyAlignment="1" applyProtection="1">
      <alignment horizontal="center" vertical="top" textRotation="255" wrapText="1" shrinkToFit="1"/>
    </xf>
    <xf numFmtId="38" fontId="22" fillId="0" borderId="4" xfId="1" applyFont="1" applyFill="1" applyBorder="1" applyAlignment="1" applyProtection="1">
      <alignment horizontal="center" vertical="top" textRotation="255" shrinkToFit="1"/>
    </xf>
    <xf numFmtId="38" fontId="22" fillId="0" borderId="11" xfId="1" applyFont="1" applyFill="1" applyBorder="1" applyAlignment="1" applyProtection="1">
      <alignment horizontal="center" vertical="top" textRotation="255" shrinkToFit="1"/>
    </xf>
    <xf numFmtId="38" fontId="22" fillId="0" borderId="9" xfId="1" applyFont="1" applyFill="1" applyBorder="1" applyAlignment="1" applyProtection="1">
      <alignment horizontal="center" vertical="center" textRotation="255"/>
    </xf>
    <xf numFmtId="0" fontId="22" fillId="0" borderId="9" xfId="0" applyFont="1" applyFill="1" applyBorder="1" applyAlignment="1">
      <alignment horizontal="center" vertical="center" textRotation="255"/>
    </xf>
    <xf numFmtId="0" fontId="22" fillId="0" borderId="4" xfId="0" applyFont="1" applyFill="1" applyBorder="1" applyAlignment="1">
      <alignment horizontal="center" vertical="center" textRotation="255"/>
    </xf>
    <xf numFmtId="176" fontId="22" fillId="0" borderId="4" xfId="1" applyNumberFormat="1" applyFont="1" applyFill="1" applyBorder="1" applyAlignment="1" applyProtection="1">
      <alignment horizontal="center" vertical="center" textRotation="255"/>
    </xf>
    <xf numFmtId="176" fontId="22" fillId="0" borderId="11" xfId="1" applyNumberFormat="1" applyFont="1" applyFill="1" applyBorder="1" applyAlignment="1" applyProtection="1">
      <alignment horizontal="center" vertical="center" textRotation="255"/>
    </xf>
    <xf numFmtId="176" fontId="22" fillId="0" borderId="17" xfId="1" applyNumberFormat="1" applyFont="1" applyFill="1" applyBorder="1" applyAlignment="1" applyProtection="1">
      <alignment horizontal="center" vertical="center" textRotation="255"/>
    </xf>
    <xf numFmtId="38" fontId="22" fillId="0" borderId="4" xfId="1" applyFont="1" applyFill="1" applyBorder="1" applyAlignment="1" applyProtection="1">
      <alignment horizontal="center" vertical="center" textRotation="255" shrinkToFit="1"/>
    </xf>
    <xf numFmtId="38" fontId="22" fillId="0" borderId="11" xfId="1" applyFont="1" applyFill="1" applyBorder="1" applyAlignment="1" applyProtection="1">
      <alignment horizontal="center" vertical="center" textRotation="255" shrinkToFit="1"/>
    </xf>
    <xf numFmtId="38" fontId="22" fillId="0" borderId="5" xfId="1" applyFont="1" applyFill="1" applyBorder="1" applyAlignment="1" applyProtection="1">
      <alignment horizontal="center" vertical="center" shrinkToFit="1"/>
    </xf>
    <xf numFmtId="38" fontId="22" fillId="0" borderId="6" xfId="1" applyFont="1" applyFill="1" applyBorder="1" applyAlignment="1" applyProtection="1">
      <alignment horizontal="center" vertical="center" shrinkToFit="1"/>
    </xf>
    <xf numFmtId="38" fontId="22" fillId="0" borderId="7" xfId="1" applyFont="1" applyFill="1" applyBorder="1" applyAlignment="1" applyProtection="1">
      <alignment horizontal="center" vertical="center" shrinkToFit="1"/>
    </xf>
    <xf numFmtId="38" fontId="22" fillId="0" borderId="2" xfId="1" applyFont="1" applyFill="1" applyBorder="1" applyAlignment="1" applyProtection="1">
      <alignment horizontal="center" vertical="center" wrapText="1" shrinkToFit="1"/>
    </xf>
    <xf numFmtId="38" fontId="22" fillId="0" borderId="8" xfId="1" applyFont="1" applyFill="1" applyBorder="1" applyAlignment="1" applyProtection="1">
      <alignment horizontal="center" vertical="center" wrapText="1" shrinkToFit="1"/>
    </xf>
    <xf numFmtId="38" fontId="22" fillId="0" borderId="12" xfId="1" applyFont="1" applyFill="1" applyBorder="1" applyAlignment="1" applyProtection="1">
      <alignment horizontal="center" vertical="center" wrapText="1" shrinkToFit="1"/>
    </xf>
    <xf numFmtId="38" fontId="22" fillId="0" borderId="13" xfId="1" applyFont="1" applyFill="1" applyBorder="1" applyAlignment="1" applyProtection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/>
    </xf>
    <xf numFmtId="38" fontId="22" fillId="0" borderId="3" xfId="1" applyFont="1" applyFill="1" applyBorder="1" applyAlignment="1" applyProtection="1">
      <alignment horizontal="center" vertical="center" shrinkToFit="1"/>
    </xf>
    <xf numFmtId="38" fontId="22" fillId="0" borderId="1" xfId="1" applyFont="1" applyFill="1" applyBorder="1" applyAlignment="1" applyProtection="1">
      <alignment horizontal="center" vertical="center" shrinkToFit="1"/>
    </xf>
    <xf numFmtId="38" fontId="22" fillId="0" borderId="17" xfId="1" applyFont="1" applyFill="1" applyBorder="1" applyAlignment="1" applyProtection="1">
      <alignment horizontal="center" vertical="center" textRotation="255"/>
    </xf>
    <xf numFmtId="38" fontId="22" fillId="0" borderId="17" xfId="1" applyFont="1" applyFill="1" applyBorder="1" applyAlignment="1" applyProtection="1">
      <alignment horizontal="center" vertical="center" textRotation="255" wrapText="1"/>
    </xf>
    <xf numFmtId="38" fontId="22" fillId="0" borderId="18" xfId="1" applyFont="1" applyFill="1" applyBorder="1" applyAlignment="1" applyProtection="1">
      <alignment horizontal="center" vertical="center"/>
    </xf>
    <xf numFmtId="38" fontId="22" fillId="0" borderId="19" xfId="1" applyFont="1" applyFill="1" applyBorder="1" applyAlignment="1" applyProtection="1">
      <alignment horizontal="center" vertical="center"/>
    </xf>
    <xf numFmtId="38" fontId="22" fillId="0" borderId="21" xfId="1" applyFont="1" applyFill="1" applyBorder="1" applyAlignment="1" applyProtection="1">
      <alignment horizontal="center" vertical="center"/>
    </xf>
    <xf numFmtId="38" fontId="22" fillId="0" borderId="22" xfId="1" applyFont="1" applyFill="1" applyBorder="1" applyAlignment="1" applyProtection="1">
      <alignment horizontal="center" vertical="center"/>
    </xf>
    <xf numFmtId="38" fontId="22" fillId="0" borderId="24" xfId="1" applyFont="1" applyFill="1" applyBorder="1" applyAlignment="1" applyProtection="1">
      <alignment horizontal="center" vertical="center"/>
    </xf>
    <xf numFmtId="38" fontId="22" fillId="0" borderId="25" xfId="1" applyFont="1" applyFill="1" applyBorder="1" applyAlignment="1" applyProtection="1">
      <alignment horizontal="center" vertical="center"/>
    </xf>
    <xf numFmtId="38" fontId="22" fillId="0" borderId="27" xfId="1" applyFont="1" applyFill="1" applyBorder="1" applyAlignment="1" applyProtection="1">
      <alignment horizontal="center" vertical="center"/>
    </xf>
    <xf numFmtId="38" fontId="22" fillId="0" borderId="29" xfId="1" applyFont="1" applyFill="1" applyBorder="1" applyAlignment="1" applyProtection="1">
      <alignment horizontal="center" vertical="center"/>
    </xf>
    <xf numFmtId="38" fontId="22" fillId="0" borderId="30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textRotation="255" wrapText="1" shrinkToFit="1"/>
    </xf>
    <xf numFmtId="38" fontId="8" fillId="0" borderId="9" xfId="1" applyFont="1" applyFill="1" applyBorder="1" applyAlignment="1" applyProtection="1">
      <alignment horizontal="center" vertical="center" textRotation="255" shrinkToFit="1"/>
    </xf>
    <xf numFmtId="176" fontId="8" fillId="0" borderId="4" xfId="1" applyNumberFormat="1" applyFont="1" applyFill="1" applyBorder="1" applyAlignment="1" applyProtection="1">
      <alignment horizontal="center" vertical="center" textRotation="255"/>
    </xf>
    <xf numFmtId="176" fontId="8" fillId="0" borderId="11" xfId="1" applyNumberFormat="1" applyFont="1" applyFill="1" applyBorder="1" applyAlignment="1" applyProtection="1">
      <alignment horizontal="center" vertical="center" textRotation="255"/>
    </xf>
    <xf numFmtId="176" fontId="8" fillId="0" borderId="15" xfId="1" applyNumberFormat="1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/>
    <xf numFmtId="0" fontId="8" fillId="0" borderId="15" xfId="0" applyFont="1" applyFill="1" applyBorder="1" applyAlignment="1" applyProtection="1"/>
    <xf numFmtId="176" fontId="14" fillId="0" borderId="1" xfId="1" applyNumberFormat="1" applyFont="1" applyFill="1" applyBorder="1" applyAlignment="1" applyProtection="1">
      <alignment horizontal="right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 wrapText="1"/>
    </xf>
    <xf numFmtId="38" fontId="8" fillId="0" borderId="2" xfId="1" applyFont="1" applyFill="1" applyBorder="1" applyAlignment="1" applyProtection="1">
      <alignment horizontal="center" vertical="center" textRotation="255"/>
    </xf>
    <xf numFmtId="38" fontId="8" fillId="0" borderId="10" xfId="1" applyFont="1" applyFill="1" applyBorder="1" applyAlignment="1" applyProtection="1">
      <alignment horizontal="center" vertical="center" textRotation="255"/>
    </xf>
    <xf numFmtId="38" fontId="8" fillId="0" borderId="12" xfId="1" applyFont="1" applyFill="1" applyBorder="1" applyAlignment="1" applyProtection="1">
      <alignment horizontal="center" vertical="center" textRotation="255"/>
    </xf>
    <xf numFmtId="0" fontId="14" fillId="0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XG79"/>
  <sheetViews>
    <sheetView tabSelected="1" view="pageBreakPreview" zoomScale="70" zoomScaleNormal="70" zoomScaleSheetLayoutView="70" workbookViewId="0">
      <selection activeCell="H16" sqref="H16"/>
    </sheetView>
  </sheetViews>
  <sheetFormatPr defaultColWidth="11.625" defaultRowHeight="24.95" customHeight="1" x14ac:dyDescent="0.2"/>
  <cols>
    <col min="1" max="1" width="2.125" style="3" customWidth="1"/>
    <col min="2" max="2" width="7.125" style="3" customWidth="1"/>
    <col min="3" max="3" width="8.625" style="3" customWidth="1"/>
    <col min="4" max="4" width="12.375" style="3" customWidth="1"/>
    <col min="5" max="5" width="11.125" style="3" customWidth="1"/>
    <col min="6" max="6" width="11" style="3" customWidth="1"/>
    <col min="7" max="7" width="7.625" style="3" customWidth="1"/>
    <col min="8" max="8" width="11.5" style="3" customWidth="1"/>
    <col min="9" max="12" width="7.625" style="3" customWidth="1"/>
    <col min="13" max="20" width="5.625" style="3" customWidth="1"/>
    <col min="21" max="21" width="12.25" style="3" customWidth="1"/>
    <col min="22" max="23" width="7.625" style="3" customWidth="1"/>
    <col min="24" max="24" width="5.625" style="3" customWidth="1"/>
    <col min="25" max="25" width="9.375" style="3" customWidth="1"/>
    <col min="26" max="26" width="9.25" style="3" customWidth="1"/>
    <col min="27" max="32" width="7.625" style="3" customWidth="1"/>
    <col min="33" max="47" width="6.625" style="55" customWidth="1"/>
    <col min="48" max="49" width="7.625" style="3" customWidth="1"/>
    <col min="50" max="50" width="11.5" style="3" customWidth="1"/>
    <col min="51" max="51" width="11.75" style="3" customWidth="1"/>
    <col min="52" max="55" width="12.625" style="3" customWidth="1"/>
    <col min="56" max="249" width="11.625" style="3"/>
    <col min="250" max="250" width="7.125" style="3" customWidth="1"/>
    <col min="251" max="251" width="5.125" style="3" customWidth="1"/>
    <col min="252" max="252" width="3.625" style="3" customWidth="1"/>
    <col min="253" max="255" width="8.25" style="3" customWidth="1"/>
    <col min="256" max="256" width="5" style="3" customWidth="1"/>
    <col min="257" max="257" width="8.375" style="3" customWidth="1"/>
    <col min="258" max="269" width="6.125" style="3" customWidth="1"/>
    <col min="270" max="273" width="7.375" style="3" customWidth="1"/>
    <col min="274" max="300" width="6.25" style="3" customWidth="1"/>
    <col min="301" max="301" width="4.75" style="3" customWidth="1"/>
    <col min="302" max="302" width="0" style="3" hidden="1" customWidth="1"/>
    <col min="303" max="303" width="12.625" style="3" customWidth="1"/>
    <col min="304" max="304" width="15.375" style="3" customWidth="1"/>
    <col min="305" max="305" width="12.625" style="3" customWidth="1"/>
    <col min="306" max="307" width="15.625" style="3" customWidth="1"/>
    <col min="308" max="505" width="11.625" style="3"/>
    <col min="506" max="506" width="7.125" style="3" customWidth="1"/>
    <col min="507" max="507" width="5.125" style="3" customWidth="1"/>
    <col min="508" max="508" width="3.625" style="3" customWidth="1"/>
    <col min="509" max="511" width="8.25" style="3" customWidth="1"/>
    <col min="512" max="512" width="5" style="3" customWidth="1"/>
    <col min="513" max="513" width="8.375" style="3" customWidth="1"/>
    <col min="514" max="525" width="6.125" style="3" customWidth="1"/>
    <col min="526" max="529" width="7.375" style="3" customWidth="1"/>
    <col min="530" max="556" width="6.25" style="3" customWidth="1"/>
    <col min="557" max="557" width="4.75" style="3" customWidth="1"/>
    <col min="558" max="558" width="0" style="3" hidden="1" customWidth="1"/>
    <col min="559" max="559" width="12.625" style="3" customWidth="1"/>
    <col min="560" max="560" width="15.375" style="3" customWidth="1"/>
    <col min="561" max="561" width="12.625" style="3" customWidth="1"/>
    <col min="562" max="563" width="15.625" style="3" customWidth="1"/>
    <col min="564" max="761" width="11.625" style="3"/>
    <col min="762" max="762" width="7.125" style="3" customWidth="1"/>
    <col min="763" max="763" width="5.125" style="3" customWidth="1"/>
    <col min="764" max="764" width="3.625" style="3" customWidth="1"/>
    <col min="765" max="767" width="8.25" style="3" customWidth="1"/>
    <col min="768" max="768" width="5" style="3" customWidth="1"/>
    <col min="769" max="769" width="8.375" style="3" customWidth="1"/>
    <col min="770" max="781" width="6.125" style="3" customWidth="1"/>
    <col min="782" max="785" width="7.375" style="3" customWidth="1"/>
    <col min="786" max="812" width="6.25" style="3" customWidth="1"/>
    <col min="813" max="813" width="4.75" style="3" customWidth="1"/>
    <col min="814" max="814" width="0" style="3" hidden="1" customWidth="1"/>
    <col min="815" max="815" width="12.625" style="3" customWidth="1"/>
    <col min="816" max="816" width="15.375" style="3" customWidth="1"/>
    <col min="817" max="817" width="12.625" style="3" customWidth="1"/>
    <col min="818" max="819" width="15.625" style="3" customWidth="1"/>
    <col min="820" max="1017" width="11.625" style="3"/>
    <col min="1018" max="1018" width="7.125" style="3" customWidth="1"/>
    <col min="1019" max="1019" width="5.125" style="3" customWidth="1"/>
    <col min="1020" max="1020" width="3.625" style="3" customWidth="1"/>
    <col min="1021" max="1023" width="8.25" style="3" customWidth="1"/>
    <col min="1024" max="1024" width="5" style="3" customWidth="1"/>
    <col min="1025" max="1025" width="8.375" style="3" customWidth="1"/>
    <col min="1026" max="1037" width="6.125" style="3" customWidth="1"/>
    <col min="1038" max="1041" width="7.375" style="3" customWidth="1"/>
    <col min="1042" max="1068" width="6.25" style="3" customWidth="1"/>
    <col min="1069" max="1069" width="4.75" style="3" customWidth="1"/>
    <col min="1070" max="1070" width="0" style="3" hidden="1" customWidth="1"/>
    <col min="1071" max="1071" width="12.625" style="3" customWidth="1"/>
    <col min="1072" max="1072" width="15.375" style="3" customWidth="1"/>
    <col min="1073" max="1073" width="12.625" style="3" customWidth="1"/>
    <col min="1074" max="1075" width="15.625" style="3" customWidth="1"/>
    <col min="1076" max="1273" width="11.625" style="3"/>
    <col min="1274" max="1274" width="7.125" style="3" customWidth="1"/>
    <col min="1275" max="1275" width="5.125" style="3" customWidth="1"/>
    <col min="1276" max="1276" width="3.625" style="3" customWidth="1"/>
    <col min="1277" max="1279" width="8.25" style="3" customWidth="1"/>
    <col min="1280" max="1280" width="5" style="3" customWidth="1"/>
    <col min="1281" max="1281" width="8.375" style="3" customWidth="1"/>
    <col min="1282" max="1293" width="6.125" style="3" customWidth="1"/>
    <col min="1294" max="1297" width="7.375" style="3" customWidth="1"/>
    <col min="1298" max="1324" width="6.25" style="3" customWidth="1"/>
    <col min="1325" max="1325" width="4.75" style="3" customWidth="1"/>
    <col min="1326" max="1326" width="0" style="3" hidden="1" customWidth="1"/>
    <col min="1327" max="1327" width="12.625" style="3" customWidth="1"/>
    <col min="1328" max="1328" width="15.375" style="3" customWidth="1"/>
    <col min="1329" max="1329" width="12.625" style="3" customWidth="1"/>
    <col min="1330" max="1331" width="15.625" style="3" customWidth="1"/>
    <col min="1332" max="1529" width="11.625" style="3"/>
    <col min="1530" max="1530" width="7.125" style="3" customWidth="1"/>
    <col min="1531" max="1531" width="5.125" style="3" customWidth="1"/>
    <col min="1532" max="1532" width="3.625" style="3" customWidth="1"/>
    <col min="1533" max="1535" width="8.25" style="3" customWidth="1"/>
    <col min="1536" max="1536" width="5" style="3" customWidth="1"/>
    <col min="1537" max="1537" width="8.375" style="3" customWidth="1"/>
    <col min="1538" max="1549" width="6.125" style="3" customWidth="1"/>
    <col min="1550" max="1553" width="7.375" style="3" customWidth="1"/>
    <col min="1554" max="1580" width="6.25" style="3" customWidth="1"/>
    <col min="1581" max="1581" width="4.75" style="3" customWidth="1"/>
    <col min="1582" max="1582" width="0" style="3" hidden="1" customWidth="1"/>
    <col min="1583" max="1583" width="12.625" style="3" customWidth="1"/>
    <col min="1584" max="1584" width="15.375" style="3" customWidth="1"/>
    <col min="1585" max="1585" width="12.625" style="3" customWidth="1"/>
    <col min="1586" max="1587" width="15.625" style="3" customWidth="1"/>
    <col min="1588" max="1785" width="11.625" style="3"/>
    <col min="1786" max="1786" width="7.125" style="3" customWidth="1"/>
    <col min="1787" max="1787" width="5.125" style="3" customWidth="1"/>
    <col min="1788" max="1788" width="3.625" style="3" customWidth="1"/>
    <col min="1789" max="1791" width="8.25" style="3" customWidth="1"/>
    <col min="1792" max="1792" width="5" style="3" customWidth="1"/>
    <col min="1793" max="1793" width="8.375" style="3" customWidth="1"/>
    <col min="1794" max="1805" width="6.125" style="3" customWidth="1"/>
    <col min="1806" max="1809" width="7.375" style="3" customWidth="1"/>
    <col min="1810" max="1836" width="6.25" style="3" customWidth="1"/>
    <col min="1837" max="1837" width="4.75" style="3" customWidth="1"/>
    <col min="1838" max="1838" width="0" style="3" hidden="1" customWidth="1"/>
    <col min="1839" max="1839" width="12.625" style="3" customWidth="1"/>
    <col min="1840" max="1840" width="15.375" style="3" customWidth="1"/>
    <col min="1841" max="1841" width="12.625" style="3" customWidth="1"/>
    <col min="1842" max="1843" width="15.625" style="3" customWidth="1"/>
    <col min="1844" max="2041" width="11.625" style="3"/>
    <col min="2042" max="2042" width="7.125" style="3" customWidth="1"/>
    <col min="2043" max="2043" width="5.125" style="3" customWidth="1"/>
    <col min="2044" max="2044" width="3.625" style="3" customWidth="1"/>
    <col min="2045" max="2047" width="8.25" style="3" customWidth="1"/>
    <col min="2048" max="2048" width="5" style="3" customWidth="1"/>
    <col min="2049" max="2049" width="8.375" style="3" customWidth="1"/>
    <col min="2050" max="2061" width="6.125" style="3" customWidth="1"/>
    <col min="2062" max="2065" width="7.375" style="3" customWidth="1"/>
    <col min="2066" max="2092" width="6.25" style="3" customWidth="1"/>
    <col min="2093" max="2093" width="4.75" style="3" customWidth="1"/>
    <col min="2094" max="2094" width="0" style="3" hidden="1" customWidth="1"/>
    <col min="2095" max="2095" width="12.625" style="3" customWidth="1"/>
    <col min="2096" max="2096" width="15.375" style="3" customWidth="1"/>
    <col min="2097" max="2097" width="12.625" style="3" customWidth="1"/>
    <col min="2098" max="2099" width="15.625" style="3" customWidth="1"/>
    <col min="2100" max="2297" width="11.625" style="3"/>
    <col min="2298" max="2298" width="7.125" style="3" customWidth="1"/>
    <col min="2299" max="2299" width="5.125" style="3" customWidth="1"/>
    <col min="2300" max="2300" width="3.625" style="3" customWidth="1"/>
    <col min="2301" max="2303" width="8.25" style="3" customWidth="1"/>
    <col min="2304" max="2304" width="5" style="3" customWidth="1"/>
    <col min="2305" max="2305" width="8.375" style="3" customWidth="1"/>
    <col min="2306" max="2317" width="6.125" style="3" customWidth="1"/>
    <col min="2318" max="2321" width="7.375" style="3" customWidth="1"/>
    <col min="2322" max="2348" width="6.25" style="3" customWidth="1"/>
    <col min="2349" max="2349" width="4.75" style="3" customWidth="1"/>
    <col min="2350" max="2350" width="0" style="3" hidden="1" customWidth="1"/>
    <col min="2351" max="2351" width="12.625" style="3" customWidth="1"/>
    <col min="2352" max="2352" width="15.375" style="3" customWidth="1"/>
    <col min="2353" max="2353" width="12.625" style="3" customWidth="1"/>
    <col min="2354" max="2355" width="15.625" style="3" customWidth="1"/>
    <col min="2356" max="2553" width="11.625" style="3"/>
    <col min="2554" max="2554" width="7.125" style="3" customWidth="1"/>
    <col min="2555" max="2555" width="5.125" style="3" customWidth="1"/>
    <col min="2556" max="2556" width="3.625" style="3" customWidth="1"/>
    <col min="2557" max="2559" width="8.25" style="3" customWidth="1"/>
    <col min="2560" max="2560" width="5" style="3" customWidth="1"/>
    <col min="2561" max="2561" width="8.375" style="3" customWidth="1"/>
    <col min="2562" max="2573" width="6.125" style="3" customWidth="1"/>
    <col min="2574" max="2577" width="7.375" style="3" customWidth="1"/>
    <col min="2578" max="2604" width="6.25" style="3" customWidth="1"/>
    <col min="2605" max="2605" width="4.75" style="3" customWidth="1"/>
    <col min="2606" max="2606" width="0" style="3" hidden="1" customWidth="1"/>
    <col min="2607" max="2607" width="12.625" style="3" customWidth="1"/>
    <col min="2608" max="2608" width="15.375" style="3" customWidth="1"/>
    <col min="2609" max="2609" width="12.625" style="3" customWidth="1"/>
    <col min="2610" max="2611" width="15.625" style="3" customWidth="1"/>
    <col min="2612" max="2809" width="11.625" style="3"/>
    <col min="2810" max="2810" width="7.125" style="3" customWidth="1"/>
    <col min="2811" max="2811" width="5.125" style="3" customWidth="1"/>
    <col min="2812" max="2812" width="3.625" style="3" customWidth="1"/>
    <col min="2813" max="2815" width="8.25" style="3" customWidth="1"/>
    <col min="2816" max="2816" width="5" style="3" customWidth="1"/>
    <col min="2817" max="2817" width="8.375" style="3" customWidth="1"/>
    <col min="2818" max="2829" width="6.125" style="3" customWidth="1"/>
    <col min="2830" max="2833" width="7.375" style="3" customWidth="1"/>
    <col min="2834" max="2860" width="6.25" style="3" customWidth="1"/>
    <col min="2861" max="2861" width="4.75" style="3" customWidth="1"/>
    <col min="2862" max="2862" width="0" style="3" hidden="1" customWidth="1"/>
    <col min="2863" max="2863" width="12.625" style="3" customWidth="1"/>
    <col min="2864" max="2864" width="15.375" style="3" customWidth="1"/>
    <col min="2865" max="2865" width="12.625" style="3" customWidth="1"/>
    <col min="2866" max="2867" width="15.625" style="3" customWidth="1"/>
    <col min="2868" max="3065" width="11.625" style="3"/>
    <col min="3066" max="3066" width="7.125" style="3" customWidth="1"/>
    <col min="3067" max="3067" width="5.125" style="3" customWidth="1"/>
    <col min="3068" max="3068" width="3.625" style="3" customWidth="1"/>
    <col min="3069" max="3071" width="8.25" style="3" customWidth="1"/>
    <col min="3072" max="3072" width="5" style="3" customWidth="1"/>
    <col min="3073" max="3073" width="8.375" style="3" customWidth="1"/>
    <col min="3074" max="3085" width="6.125" style="3" customWidth="1"/>
    <col min="3086" max="3089" width="7.375" style="3" customWidth="1"/>
    <col min="3090" max="3116" width="6.25" style="3" customWidth="1"/>
    <col min="3117" max="3117" width="4.75" style="3" customWidth="1"/>
    <col min="3118" max="3118" width="0" style="3" hidden="1" customWidth="1"/>
    <col min="3119" max="3119" width="12.625" style="3" customWidth="1"/>
    <col min="3120" max="3120" width="15.375" style="3" customWidth="1"/>
    <col min="3121" max="3121" width="12.625" style="3" customWidth="1"/>
    <col min="3122" max="3123" width="15.625" style="3" customWidth="1"/>
    <col min="3124" max="3321" width="11.625" style="3"/>
    <col min="3322" max="3322" width="7.125" style="3" customWidth="1"/>
    <col min="3323" max="3323" width="5.125" style="3" customWidth="1"/>
    <col min="3324" max="3324" width="3.625" style="3" customWidth="1"/>
    <col min="3325" max="3327" width="8.25" style="3" customWidth="1"/>
    <col min="3328" max="3328" width="5" style="3" customWidth="1"/>
    <col min="3329" max="3329" width="8.375" style="3" customWidth="1"/>
    <col min="3330" max="3341" width="6.125" style="3" customWidth="1"/>
    <col min="3342" max="3345" width="7.375" style="3" customWidth="1"/>
    <col min="3346" max="3372" width="6.25" style="3" customWidth="1"/>
    <col min="3373" max="3373" width="4.75" style="3" customWidth="1"/>
    <col min="3374" max="3374" width="0" style="3" hidden="1" customWidth="1"/>
    <col min="3375" max="3375" width="12.625" style="3" customWidth="1"/>
    <col min="3376" max="3376" width="15.375" style="3" customWidth="1"/>
    <col min="3377" max="3377" width="12.625" style="3" customWidth="1"/>
    <col min="3378" max="3379" width="15.625" style="3" customWidth="1"/>
    <col min="3380" max="3577" width="11.625" style="3"/>
    <col min="3578" max="3578" width="7.125" style="3" customWidth="1"/>
    <col min="3579" max="3579" width="5.125" style="3" customWidth="1"/>
    <col min="3580" max="3580" width="3.625" style="3" customWidth="1"/>
    <col min="3581" max="3583" width="8.25" style="3" customWidth="1"/>
    <col min="3584" max="3584" width="5" style="3" customWidth="1"/>
    <col min="3585" max="3585" width="8.375" style="3" customWidth="1"/>
    <col min="3586" max="3597" width="6.125" style="3" customWidth="1"/>
    <col min="3598" max="3601" width="7.375" style="3" customWidth="1"/>
    <col min="3602" max="3628" width="6.25" style="3" customWidth="1"/>
    <col min="3629" max="3629" width="4.75" style="3" customWidth="1"/>
    <col min="3630" max="3630" width="0" style="3" hidden="1" customWidth="1"/>
    <col min="3631" max="3631" width="12.625" style="3" customWidth="1"/>
    <col min="3632" max="3632" width="15.375" style="3" customWidth="1"/>
    <col min="3633" max="3633" width="12.625" style="3" customWidth="1"/>
    <col min="3634" max="3635" width="15.625" style="3" customWidth="1"/>
    <col min="3636" max="3833" width="11.625" style="3"/>
    <col min="3834" max="3834" width="7.125" style="3" customWidth="1"/>
    <col min="3835" max="3835" width="5.125" style="3" customWidth="1"/>
    <col min="3836" max="3836" width="3.625" style="3" customWidth="1"/>
    <col min="3837" max="3839" width="8.25" style="3" customWidth="1"/>
    <col min="3840" max="3840" width="5" style="3" customWidth="1"/>
    <col min="3841" max="3841" width="8.375" style="3" customWidth="1"/>
    <col min="3842" max="3853" width="6.125" style="3" customWidth="1"/>
    <col min="3854" max="3857" width="7.375" style="3" customWidth="1"/>
    <col min="3858" max="3884" width="6.25" style="3" customWidth="1"/>
    <col min="3885" max="3885" width="4.75" style="3" customWidth="1"/>
    <col min="3886" max="3886" width="0" style="3" hidden="1" customWidth="1"/>
    <col min="3887" max="3887" width="12.625" style="3" customWidth="1"/>
    <col min="3888" max="3888" width="15.375" style="3" customWidth="1"/>
    <col min="3889" max="3889" width="12.625" style="3" customWidth="1"/>
    <col min="3890" max="3891" width="15.625" style="3" customWidth="1"/>
    <col min="3892" max="4089" width="11.625" style="3"/>
    <col min="4090" max="4090" width="7.125" style="3" customWidth="1"/>
    <col min="4091" max="4091" width="5.125" style="3" customWidth="1"/>
    <col min="4092" max="4092" width="3.625" style="3" customWidth="1"/>
    <col min="4093" max="4095" width="8.25" style="3" customWidth="1"/>
    <col min="4096" max="4096" width="5" style="3" customWidth="1"/>
    <col min="4097" max="4097" width="8.375" style="3" customWidth="1"/>
    <col min="4098" max="4109" width="6.125" style="3" customWidth="1"/>
    <col min="4110" max="4113" width="7.375" style="3" customWidth="1"/>
    <col min="4114" max="4140" width="6.25" style="3" customWidth="1"/>
    <col min="4141" max="4141" width="4.75" style="3" customWidth="1"/>
    <col min="4142" max="4142" width="0" style="3" hidden="1" customWidth="1"/>
    <col min="4143" max="4143" width="12.625" style="3" customWidth="1"/>
    <col min="4144" max="4144" width="15.375" style="3" customWidth="1"/>
    <col min="4145" max="4145" width="12.625" style="3" customWidth="1"/>
    <col min="4146" max="4147" width="15.625" style="3" customWidth="1"/>
    <col min="4148" max="4345" width="11.625" style="3"/>
    <col min="4346" max="4346" width="7.125" style="3" customWidth="1"/>
    <col min="4347" max="4347" width="5.125" style="3" customWidth="1"/>
    <col min="4348" max="4348" width="3.625" style="3" customWidth="1"/>
    <col min="4349" max="4351" width="8.25" style="3" customWidth="1"/>
    <col min="4352" max="4352" width="5" style="3" customWidth="1"/>
    <col min="4353" max="4353" width="8.375" style="3" customWidth="1"/>
    <col min="4354" max="4365" width="6.125" style="3" customWidth="1"/>
    <col min="4366" max="4369" width="7.375" style="3" customWidth="1"/>
    <col min="4370" max="4396" width="6.25" style="3" customWidth="1"/>
    <col min="4397" max="4397" width="4.75" style="3" customWidth="1"/>
    <col min="4398" max="4398" width="0" style="3" hidden="1" customWidth="1"/>
    <col min="4399" max="4399" width="12.625" style="3" customWidth="1"/>
    <col min="4400" max="4400" width="15.375" style="3" customWidth="1"/>
    <col min="4401" max="4401" width="12.625" style="3" customWidth="1"/>
    <col min="4402" max="4403" width="15.625" style="3" customWidth="1"/>
    <col min="4404" max="4601" width="11.625" style="3"/>
    <col min="4602" max="4602" width="7.125" style="3" customWidth="1"/>
    <col min="4603" max="4603" width="5.125" style="3" customWidth="1"/>
    <col min="4604" max="4604" width="3.625" style="3" customWidth="1"/>
    <col min="4605" max="4607" width="8.25" style="3" customWidth="1"/>
    <col min="4608" max="4608" width="5" style="3" customWidth="1"/>
    <col min="4609" max="4609" width="8.375" style="3" customWidth="1"/>
    <col min="4610" max="4621" width="6.125" style="3" customWidth="1"/>
    <col min="4622" max="4625" width="7.375" style="3" customWidth="1"/>
    <col min="4626" max="4652" width="6.25" style="3" customWidth="1"/>
    <col min="4653" max="4653" width="4.75" style="3" customWidth="1"/>
    <col min="4654" max="4654" width="0" style="3" hidden="1" customWidth="1"/>
    <col min="4655" max="4655" width="12.625" style="3" customWidth="1"/>
    <col min="4656" max="4656" width="15.375" style="3" customWidth="1"/>
    <col min="4657" max="4657" width="12.625" style="3" customWidth="1"/>
    <col min="4658" max="4659" width="15.625" style="3" customWidth="1"/>
    <col min="4660" max="4857" width="11.625" style="3"/>
    <col min="4858" max="4858" width="7.125" style="3" customWidth="1"/>
    <col min="4859" max="4859" width="5.125" style="3" customWidth="1"/>
    <col min="4860" max="4860" width="3.625" style="3" customWidth="1"/>
    <col min="4861" max="4863" width="8.25" style="3" customWidth="1"/>
    <col min="4864" max="4864" width="5" style="3" customWidth="1"/>
    <col min="4865" max="4865" width="8.375" style="3" customWidth="1"/>
    <col min="4866" max="4877" width="6.125" style="3" customWidth="1"/>
    <col min="4878" max="4881" width="7.375" style="3" customWidth="1"/>
    <col min="4882" max="4908" width="6.25" style="3" customWidth="1"/>
    <col min="4909" max="4909" width="4.75" style="3" customWidth="1"/>
    <col min="4910" max="4910" width="0" style="3" hidden="1" customWidth="1"/>
    <col min="4911" max="4911" width="12.625" style="3" customWidth="1"/>
    <col min="4912" max="4912" width="15.375" style="3" customWidth="1"/>
    <col min="4913" max="4913" width="12.625" style="3" customWidth="1"/>
    <col min="4914" max="4915" width="15.625" style="3" customWidth="1"/>
    <col min="4916" max="5113" width="11.625" style="3"/>
    <col min="5114" max="5114" width="7.125" style="3" customWidth="1"/>
    <col min="5115" max="5115" width="5.125" style="3" customWidth="1"/>
    <col min="5116" max="5116" width="3.625" style="3" customWidth="1"/>
    <col min="5117" max="5119" width="8.25" style="3" customWidth="1"/>
    <col min="5120" max="5120" width="5" style="3" customWidth="1"/>
    <col min="5121" max="5121" width="8.375" style="3" customWidth="1"/>
    <col min="5122" max="5133" width="6.125" style="3" customWidth="1"/>
    <col min="5134" max="5137" width="7.375" style="3" customWidth="1"/>
    <col min="5138" max="5164" width="6.25" style="3" customWidth="1"/>
    <col min="5165" max="5165" width="4.75" style="3" customWidth="1"/>
    <col min="5166" max="5166" width="0" style="3" hidden="1" customWidth="1"/>
    <col min="5167" max="5167" width="12.625" style="3" customWidth="1"/>
    <col min="5168" max="5168" width="15.375" style="3" customWidth="1"/>
    <col min="5169" max="5169" width="12.625" style="3" customWidth="1"/>
    <col min="5170" max="5171" width="15.625" style="3" customWidth="1"/>
    <col min="5172" max="5369" width="11.625" style="3"/>
    <col min="5370" max="5370" width="7.125" style="3" customWidth="1"/>
    <col min="5371" max="5371" width="5.125" style="3" customWidth="1"/>
    <col min="5372" max="5372" width="3.625" style="3" customWidth="1"/>
    <col min="5373" max="5375" width="8.25" style="3" customWidth="1"/>
    <col min="5376" max="5376" width="5" style="3" customWidth="1"/>
    <col min="5377" max="5377" width="8.375" style="3" customWidth="1"/>
    <col min="5378" max="5389" width="6.125" style="3" customWidth="1"/>
    <col min="5390" max="5393" width="7.375" style="3" customWidth="1"/>
    <col min="5394" max="5420" width="6.25" style="3" customWidth="1"/>
    <col min="5421" max="5421" width="4.75" style="3" customWidth="1"/>
    <col min="5422" max="5422" width="0" style="3" hidden="1" customWidth="1"/>
    <col min="5423" max="5423" width="12.625" style="3" customWidth="1"/>
    <col min="5424" max="5424" width="15.375" style="3" customWidth="1"/>
    <col min="5425" max="5425" width="12.625" style="3" customWidth="1"/>
    <col min="5426" max="5427" width="15.625" style="3" customWidth="1"/>
    <col min="5428" max="5625" width="11.625" style="3"/>
    <col min="5626" max="5626" width="7.125" style="3" customWidth="1"/>
    <col min="5627" max="5627" width="5.125" style="3" customWidth="1"/>
    <col min="5628" max="5628" width="3.625" style="3" customWidth="1"/>
    <col min="5629" max="5631" width="8.25" style="3" customWidth="1"/>
    <col min="5632" max="5632" width="5" style="3" customWidth="1"/>
    <col min="5633" max="5633" width="8.375" style="3" customWidth="1"/>
    <col min="5634" max="5645" width="6.125" style="3" customWidth="1"/>
    <col min="5646" max="5649" width="7.375" style="3" customWidth="1"/>
    <col min="5650" max="5676" width="6.25" style="3" customWidth="1"/>
    <col min="5677" max="5677" width="4.75" style="3" customWidth="1"/>
    <col min="5678" max="5678" width="0" style="3" hidden="1" customWidth="1"/>
    <col min="5679" max="5679" width="12.625" style="3" customWidth="1"/>
    <col min="5680" max="5680" width="15.375" style="3" customWidth="1"/>
    <col min="5681" max="5681" width="12.625" style="3" customWidth="1"/>
    <col min="5682" max="5683" width="15.625" style="3" customWidth="1"/>
    <col min="5684" max="5881" width="11.625" style="3"/>
    <col min="5882" max="5882" width="7.125" style="3" customWidth="1"/>
    <col min="5883" max="5883" width="5.125" style="3" customWidth="1"/>
    <col min="5884" max="5884" width="3.625" style="3" customWidth="1"/>
    <col min="5885" max="5887" width="8.25" style="3" customWidth="1"/>
    <col min="5888" max="5888" width="5" style="3" customWidth="1"/>
    <col min="5889" max="5889" width="8.375" style="3" customWidth="1"/>
    <col min="5890" max="5901" width="6.125" style="3" customWidth="1"/>
    <col min="5902" max="5905" width="7.375" style="3" customWidth="1"/>
    <col min="5906" max="5932" width="6.25" style="3" customWidth="1"/>
    <col min="5933" max="5933" width="4.75" style="3" customWidth="1"/>
    <col min="5934" max="5934" width="0" style="3" hidden="1" customWidth="1"/>
    <col min="5935" max="5935" width="12.625" style="3" customWidth="1"/>
    <col min="5936" max="5936" width="15.375" style="3" customWidth="1"/>
    <col min="5937" max="5937" width="12.625" style="3" customWidth="1"/>
    <col min="5938" max="5939" width="15.625" style="3" customWidth="1"/>
    <col min="5940" max="6137" width="11.625" style="3"/>
    <col min="6138" max="6138" width="7.125" style="3" customWidth="1"/>
    <col min="6139" max="6139" width="5.125" style="3" customWidth="1"/>
    <col min="6140" max="6140" width="3.625" style="3" customWidth="1"/>
    <col min="6141" max="6143" width="8.25" style="3" customWidth="1"/>
    <col min="6144" max="6144" width="5" style="3" customWidth="1"/>
    <col min="6145" max="6145" width="8.375" style="3" customWidth="1"/>
    <col min="6146" max="6157" width="6.125" style="3" customWidth="1"/>
    <col min="6158" max="6161" width="7.375" style="3" customWidth="1"/>
    <col min="6162" max="6188" width="6.25" style="3" customWidth="1"/>
    <col min="6189" max="6189" width="4.75" style="3" customWidth="1"/>
    <col min="6190" max="6190" width="0" style="3" hidden="1" customWidth="1"/>
    <col min="6191" max="6191" width="12.625" style="3" customWidth="1"/>
    <col min="6192" max="6192" width="15.375" style="3" customWidth="1"/>
    <col min="6193" max="6193" width="12.625" style="3" customWidth="1"/>
    <col min="6194" max="6195" width="15.625" style="3" customWidth="1"/>
    <col min="6196" max="6393" width="11.625" style="3"/>
    <col min="6394" max="6394" width="7.125" style="3" customWidth="1"/>
    <col min="6395" max="6395" width="5.125" style="3" customWidth="1"/>
    <col min="6396" max="6396" width="3.625" style="3" customWidth="1"/>
    <col min="6397" max="6399" width="8.25" style="3" customWidth="1"/>
    <col min="6400" max="6400" width="5" style="3" customWidth="1"/>
    <col min="6401" max="6401" width="8.375" style="3" customWidth="1"/>
    <col min="6402" max="6413" width="6.125" style="3" customWidth="1"/>
    <col min="6414" max="6417" width="7.375" style="3" customWidth="1"/>
    <col min="6418" max="6444" width="6.25" style="3" customWidth="1"/>
    <col min="6445" max="6445" width="4.75" style="3" customWidth="1"/>
    <col min="6446" max="6446" width="0" style="3" hidden="1" customWidth="1"/>
    <col min="6447" max="6447" width="12.625" style="3" customWidth="1"/>
    <col min="6448" max="6448" width="15.375" style="3" customWidth="1"/>
    <col min="6449" max="6449" width="12.625" style="3" customWidth="1"/>
    <col min="6450" max="6451" width="15.625" style="3" customWidth="1"/>
    <col min="6452" max="6649" width="11.625" style="3"/>
    <col min="6650" max="6650" width="7.125" style="3" customWidth="1"/>
    <col min="6651" max="6651" width="5.125" style="3" customWidth="1"/>
    <col min="6652" max="6652" width="3.625" style="3" customWidth="1"/>
    <col min="6653" max="6655" width="8.25" style="3" customWidth="1"/>
    <col min="6656" max="6656" width="5" style="3" customWidth="1"/>
    <col min="6657" max="6657" width="8.375" style="3" customWidth="1"/>
    <col min="6658" max="6669" width="6.125" style="3" customWidth="1"/>
    <col min="6670" max="6673" width="7.375" style="3" customWidth="1"/>
    <col min="6674" max="6700" width="6.25" style="3" customWidth="1"/>
    <col min="6701" max="6701" width="4.75" style="3" customWidth="1"/>
    <col min="6702" max="6702" width="0" style="3" hidden="1" customWidth="1"/>
    <col min="6703" max="6703" width="12.625" style="3" customWidth="1"/>
    <col min="6704" max="6704" width="15.375" style="3" customWidth="1"/>
    <col min="6705" max="6705" width="12.625" style="3" customWidth="1"/>
    <col min="6706" max="6707" width="15.625" style="3" customWidth="1"/>
    <col min="6708" max="6905" width="11.625" style="3"/>
    <col min="6906" max="6906" width="7.125" style="3" customWidth="1"/>
    <col min="6907" max="6907" width="5.125" style="3" customWidth="1"/>
    <col min="6908" max="6908" width="3.625" style="3" customWidth="1"/>
    <col min="6909" max="6911" width="8.25" style="3" customWidth="1"/>
    <col min="6912" max="6912" width="5" style="3" customWidth="1"/>
    <col min="6913" max="6913" width="8.375" style="3" customWidth="1"/>
    <col min="6914" max="6925" width="6.125" style="3" customWidth="1"/>
    <col min="6926" max="6929" width="7.375" style="3" customWidth="1"/>
    <col min="6930" max="6956" width="6.25" style="3" customWidth="1"/>
    <col min="6957" max="6957" width="4.75" style="3" customWidth="1"/>
    <col min="6958" max="6958" width="0" style="3" hidden="1" customWidth="1"/>
    <col min="6959" max="6959" width="12.625" style="3" customWidth="1"/>
    <col min="6960" max="6960" width="15.375" style="3" customWidth="1"/>
    <col min="6961" max="6961" width="12.625" style="3" customWidth="1"/>
    <col min="6962" max="6963" width="15.625" style="3" customWidth="1"/>
    <col min="6964" max="7161" width="11.625" style="3"/>
    <col min="7162" max="7162" width="7.125" style="3" customWidth="1"/>
    <col min="7163" max="7163" width="5.125" style="3" customWidth="1"/>
    <col min="7164" max="7164" width="3.625" style="3" customWidth="1"/>
    <col min="7165" max="7167" width="8.25" style="3" customWidth="1"/>
    <col min="7168" max="7168" width="5" style="3" customWidth="1"/>
    <col min="7169" max="7169" width="8.375" style="3" customWidth="1"/>
    <col min="7170" max="7181" width="6.125" style="3" customWidth="1"/>
    <col min="7182" max="7185" width="7.375" style="3" customWidth="1"/>
    <col min="7186" max="7212" width="6.25" style="3" customWidth="1"/>
    <col min="7213" max="7213" width="4.75" style="3" customWidth="1"/>
    <col min="7214" max="7214" width="0" style="3" hidden="1" customWidth="1"/>
    <col min="7215" max="7215" width="12.625" style="3" customWidth="1"/>
    <col min="7216" max="7216" width="15.375" style="3" customWidth="1"/>
    <col min="7217" max="7217" width="12.625" style="3" customWidth="1"/>
    <col min="7218" max="7219" width="15.625" style="3" customWidth="1"/>
    <col min="7220" max="7417" width="11.625" style="3"/>
    <col min="7418" max="7418" width="7.125" style="3" customWidth="1"/>
    <col min="7419" max="7419" width="5.125" style="3" customWidth="1"/>
    <col min="7420" max="7420" width="3.625" style="3" customWidth="1"/>
    <col min="7421" max="7423" width="8.25" style="3" customWidth="1"/>
    <col min="7424" max="7424" width="5" style="3" customWidth="1"/>
    <col min="7425" max="7425" width="8.375" style="3" customWidth="1"/>
    <col min="7426" max="7437" width="6.125" style="3" customWidth="1"/>
    <col min="7438" max="7441" width="7.375" style="3" customWidth="1"/>
    <col min="7442" max="7468" width="6.25" style="3" customWidth="1"/>
    <col min="7469" max="7469" width="4.75" style="3" customWidth="1"/>
    <col min="7470" max="7470" width="0" style="3" hidden="1" customWidth="1"/>
    <col min="7471" max="7471" width="12.625" style="3" customWidth="1"/>
    <col min="7472" max="7472" width="15.375" style="3" customWidth="1"/>
    <col min="7473" max="7473" width="12.625" style="3" customWidth="1"/>
    <col min="7474" max="7475" width="15.625" style="3" customWidth="1"/>
    <col min="7476" max="7673" width="11.625" style="3"/>
    <col min="7674" max="7674" width="7.125" style="3" customWidth="1"/>
    <col min="7675" max="7675" width="5.125" style="3" customWidth="1"/>
    <col min="7676" max="7676" width="3.625" style="3" customWidth="1"/>
    <col min="7677" max="7679" width="8.25" style="3" customWidth="1"/>
    <col min="7680" max="7680" width="5" style="3" customWidth="1"/>
    <col min="7681" max="7681" width="8.375" style="3" customWidth="1"/>
    <col min="7682" max="7693" width="6.125" style="3" customWidth="1"/>
    <col min="7694" max="7697" width="7.375" style="3" customWidth="1"/>
    <col min="7698" max="7724" width="6.25" style="3" customWidth="1"/>
    <col min="7725" max="7725" width="4.75" style="3" customWidth="1"/>
    <col min="7726" max="7726" width="0" style="3" hidden="1" customWidth="1"/>
    <col min="7727" max="7727" width="12.625" style="3" customWidth="1"/>
    <col min="7728" max="7728" width="15.375" style="3" customWidth="1"/>
    <col min="7729" max="7729" width="12.625" style="3" customWidth="1"/>
    <col min="7730" max="7731" width="15.625" style="3" customWidth="1"/>
    <col min="7732" max="7929" width="11.625" style="3"/>
    <col min="7930" max="7930" width="7.125" style="3" customWidth="1"/>
    <col min="7931" max="7931" width="5.125" style="3" customWidth="1"/>
    <col min="7932" max="7932" width="3.625" style="3" customWidth="1"/>
    <col min="7933" max="7935" width="8.25" style="3" customWidth="1"/>
    <col min="7936" max="7936" width="5" style="3" customWidth="1"/>
    <col min="7937" max="7937" width="8.375" style="3" customWidth="1"/>
    <col min="7938" max="7949" width="6.125" style="3" customWidth="1"/>
    <col min="7950" max="7953" width="7.375" style="3" customWidth="1"/>
    <col min="7954" max="7980" width="6.25" style="3" customWidth="1"/>
    <col min="7981" max="7981" width="4.75" style="3" customWidth="1"/>
    <col min="7982" max="7982" width="0" style="3" hidden="1" customWidth="1"/>
    <col min="7983" max="7983" width="12.625" style="3" customWidth="1"/>
    <col min="7984" max="7984" width="15.375" style="3" customWidth="1"/>
    <col min="7985" max="7985" width="12.625" style="3" customWidth="1"/>
    <col min="7986" max="7987" width="15.625" style="3" customWidth="1"/>
    <col min="7988" max="8185" width="11.625" style="3"/>
    <col min="8186" max="8186" width="7.125" style="3" customWidth="1"/>
    <col min="8187" max="8187" width="5.125" style="3" customWidth="1"/>
    <col min="8188" max="8188" width="3.625" style="3" customWidth="1"/>
    <col min="8189" max="8191" width="8.25" style="3" customWidth="1"/>
    <col min="8192" max="8192" width="5" style="3" customWidth="1"/>
    <col min="8193" max="8193" width="8.375" style="3" customWidth="1"/>
    <col min="8194" max="8205" width="6.125" style="3" customWidth="1"/>
    <col min="8206" max="8209" width="7.375" style="3" customWidth="1"/>
    <col min="8210" max="8236" width="6.25" style="3" customWidth="1"/>
    <col min="8237" max="8237" width="4.75" style="3" customWidth="1"/>
    <col min="8238" max="8238" width="0" style="3" hidden="1" customWidth="1"/>
    <col min="8239" max="8239" width="12.625" style="3" customWidth="1"/>
    <col min="8240" max="8240" width="15.375" style="3" customWidth="1"/>
    <col min="8241" max="8241" width="12.625" style="3" customWidth="1"/>
    <col min="8242" max="8243" width="15.625" style="3" customWidth="1"/>
    <col min="8244" max="8441" width="11.625" style="3"/>
    <col min="8442" max="8442" width="7.125" style="3" customWidth="1"/>
    <col min="8443" max="8443" width="5.125" style="3" customWidth="1"/>
    <col min="8444" max="8444" width="3.625" style="3" customWidth="1"/>
    <col min="8445" max="8447" width="8.25" style="3" customWidth="1"/>
    <col min="8448" max="8448" width="5" style="3" customWidth="1"/>
    <col min="8449" max="8449" width="8.375" style="3" customWidth="1"/>
    <col min="8450" max="8461" width="6.125" style="3" customWidth="1"/>
    <col min="8462" max="8465" width="7.375" style="3" customWidth="1"/>
    <col min="8466" max="8492" width="6.25" style="3" customWidth="1"/>
    <col min="8493" max="8493" width="4.75" style="3" customWidth="1"/>
    <col min="8494" max="8494" width="0" style="3" hidden="1" customWidth="1"/>
    <col min="8495" max="8495" width="12.625" style="3" customWidth="1"/>
    <col min="8496" max="8496" width="15.375" style="3" customWidth="1"/>
    <col min="8497" max="8497" width="12.625" style="3" customWidth="1"/>
    <col min="8498" max="8499" width="15.625" style="3" customWidth="1"/>
    <col min="8500" max="8697" width="11.625" style="3"/>
    <col min="8698" max="8698" width="7.125" style="3" customWidth="1"/>
    <col min="8699" max="8699" width="5.125" style="3" customWidth="1"/>
    <col min="8700" max="8700" width="3.625" style="3" customWidth="1"/>
    <col min="8701" max="8703" width="8.25" style="3" customWidth="1"/>
    <col min="8704" max="8704" width="5" style="3" customWidth="1"/>
    <col min="8705" max="8705" width="8.375" style="3" customWidth="1"/>
    <col min="8706" max="8717" width="6.125" style="3" customWidth="1"/>
    <col min="8718" max="8721" width="7.375" style="3" customWidth="1"/>
    <col min="8722" max="8748" width="6.25" style="3" customWidth="1"/>
    <col min="8749" max="8749" width="4.75" style="3" customWidth="1"/>
    <col min="8750" max="8750" width="0" style="3" hidden="1" customWidth="1"/>
    <col min="8751" max="8751" width="12.625" style="3" customWidth="1"/>
    <col min="8752" max="8752" width="15.375" style="3" customWidth="1"/>
    <col min="8753" max="8753" width="12.625" style="3" customWidth="1"/>
    <col min="8754" max="8755" width="15.625" style="3" customWidth="1"/>
    <col min="8756" max="8953" width="11.625" style="3"/>
    <col min="8954" max="8954" width="7.125" style="3" customWidth="1"/>
    <col min="8955" max="8955" width="5.125" style="3" customWidth="1"/>
    <col min="8956" max="8956" width="3.625" style="3" customWidth="1"/>
    <col min="8957" max="8959" width="8.25" style="3" customWidth="1"/>
    <col min="8960" max="8960" width="5" style="3" customWidth="1"/>
    <col min="8961" max="8961" width="8.375" style="3" customWidth="1"/>
    <col min="8962" max="8973" width="6.125" style="3" customWidth="1"/>
    <col min="8974" max="8977" width="7.375" style="3" customWidth="1"/>
    <col min="8978" max="9004" width="6.25" style="3" customWidth="1"/>
    <col min="9005" max="9005" width="4.75" style="3" customWidth="1"/>
    <col min="9006" max="9006" width="0" style="3" hidden="1" customWidth="1"/>
    <col min="9007" max="9007" width="12.625" style="3" customWidth="1"/>
    <col min="9008" max="9008" width="15.375" style="3" customWidth="1"/>
    <col min="9009" max="9009" width="12.625" style="3" customWidth="1"/>
    <col min="9010" max="9011" width="15.625" style="3" customWidth="1"/>
    <col min="9012" max="9209" width="11.625" style="3"/>
    <col min="9210" max="9210" width="7.125" style="3" customWidth="1"/>
    <col min="9211" max="9211" width="5.125" style="3" customWidth="1"/>
    <col min="9212" max="9212" width="3.625" style="3" customWidth="1"/>
    <col min="9213" max="9215" width="8.25" style="3" customWidth="1"/>
    <col min="9216" max="9216" width="5" style="3" customWidth="1"/>
    <col min="9217" max="9217" width="8.375" style="3" customWidth="1"/>
    <col min="9218" max="9229" width="6.125" style="3" customWidth="1"/>
    <col min="9230" max="9233" width="7.375" style="3" customWidth="1"/>
    <col min="9234" max="9260" width="6.25" style="3" customWidth="1"/>
    <col min="9261" max="9261" width="4.75" style="3" customWidth="1"/>
    <col min="9262" max="9262" width="0" style="3" hidden="1" customWidth="1"/>
    <col min="9263" max="9263" width="12.625" style="3" customWidth="1"/>
    <col min="9264" max="9264" width="15.375" style="3" customWidth="1"/>
    <col min="9265" max="9265" width="12.625" style="3" customWidth="1"/>
    <col min="9266" max="9267" width="15.625" style="3" customWidth="1"/>
    <col min="9268" max="9465" width="11.625" style="3"/>
    <col min="9466" max="9466" width="7.125" style="3" customWidth="1"/>
    <col min="9467" max="9467" width="5.125" style="3" customWidth="1"/>
    <col min="9468" max="9468" width="3.625" style="3" customWidth="1"/>
    <col min="9469" max="9471" width="8.25" style="3" customWidth="1"/>
    <col min="9472" max="9472" width="5" style="3" customWidth="1"/>
    <col min="9473" max="9473" width="8.375" style="3" customWidth="1"/>
    <col min="9474" max="9485" width="6.125" style="3" customWidth="1"/>
    <col min="9486" max="9489" width="7.375" style="3" customWidth="1"/>
    <col min="9490" max="9516" width="6.25" style="3" customWidth="1"/>
    <col min="9517" max="9517" width="4.75" style="3" customWidth="1"/>
    <col min="9518" max="9518" width="0" style="3" hidden="1" customWidth="1"/>
    <col min="9519" max="9519" width="12.625" style="3" customWidth="1"/>
    <col min="9520" max="9520" width="15.375" style="3" customWidth="1"/>
    <col min="9521" max="9521" width="12.625" style="3" customWidth="1"/>
    <col min="9522" max="9523" width="15.625" style="3" customWidth="1"/>
    <col min="9524" max="9721" width="11.625" style="3"/>
    <col min="9722" max="9722" width="7.125" style="3" customWidth="1"/>
    <col min="9723" max="9723" width="5.125" style="3" customWidth="1"/>
    <col min="9724" max="9724" width="3.625" style="3" customWidth="1"/>
    <col min="9725" max="9727" width="8.25" style="3" customWidth="1"/>
    <col min="9728" max="9728" width="5" style="3" customWidth="1"/>
    <col min="9729" max="9729" width="8.375" style="3" customWidth="1"/>
    <col min="9730" max="9741" width="6.125" style="3" customWidth="1"/>
    <col min="9742" max="9745" width="7.375" style="3" customWidth="1"/>
    <col min="9746" max="9772" width="6.25" style="3" customWidth="1"/>
    <col min="9773" max="9773" width="4.75" style="3" customWidth="1"/>
    <col min="9774" max="9774" width="0" style="3" hidden="1" customWidth="1"/>
    <col min="9775" max="9775" width="12.625" style="3" customWidth="1"/>
    <col min="9776" max="9776" width="15.375" style="3" customWidth="1"/>
    <col min="9777" max="9777" width="12.625" style="3" customWidth="1"/>
    <col min="9778" max="9779" width="15.625" style="3" customWidth="1"/>
    <col min="9780" max="9977" width="11.625" style="3"/>
    <col min="9978" max="9978" width="7.125" style="3" customWidth="1"/>
    <col min="9979" max="9979" width="5.125" style="3" customWidth="1"/>
    <col min="9980" max="9980" width="3.625" style="3" customWidth="1"/>
    <col min="9981" max="9983" width="8.25" style="3" customWidth="1"/>
    <col min="9984" max="9984" width="5" style="3" customWidth="1"/>
    <col min="9985" max="9985" width="8.375" style="3" customWidth="1"/>
    <col min="9986" max="9997" width="6.125" style="3" customWidth="1"/>
    <col min="9998" max="10001" width="7.375" style="3" customWidth="1"/>
    <col min="10002" max="10028" width="6.25" style="3" customWidth="1"/>
    <col min="10029" max="10029" width="4.75" style="3" customWidth="1"/>
    <col min="10030" max="10030" width="0" style="3" hidden="1" customWidth="1"/>
    <col min="10031" max="10031" width="12.625" style="3" customWidth="1"/>
    <col min="10032" max="10032" width="15.375" style="3" customWidth="1"/>
    <col min="10033" max="10033" width="12.625" style="3" customWidth="1"/>
    <col min="10034" max="10035" width="15.625" style="3" customWidth="1"/>
    <col min="10036" max="10233" width="11.625" style="3"/>
    <col min="10234" max="10234" width="7.125" style="3" customWidth="1"/>
    <col min="10235" max="10235" width="5.125" style="3" customWidth="1"/>
    <col min="10236" max="10236" width="3.625" style="3" customWidth="1"/>
    <col min="10237" max="10239" width="8.25" style="3" customWidth="1"/>
    <col min="10240" max="10240" width="5" style="3" customWidth="1"/>
    <col min="10241" max="10241" width="8.375" style="3" customWidth="1"/>
    <col min="10242" max="10253" width="6.125" style="3" customWidth="1"/>
    <col min="10254" max="10257" width="7.375" style="3" customWidth="1"/>
    <col min="10258" max="10284" width="6.25" style="3" customWidth="1"/>
    <col min="10285" max="10285" width="4.75" style="3" customWidth="1"/>
    <col min="10286" max="10286" width="0" style="3" hidden="1" customWidth="1"/>
    <col min="10287" max="10287" width="12.625" style="3" customWidth="1"/>
    <col min="10288" max="10288" width="15.375" style="3" customWidth="1"/>
    <col min="10289" max="10289" width="12.625" style="3" customWidth="1"/>
    <col min="10290" max="10291" width="15.625" style="3" customWidth="1"/>
    <col min="10292" max="10489" width="11.625" style="3"/>
    <col min="10490" max="10490" width="7.125" style="3" customWidth="1"/>
    <col min="10491" max="10491" width="5.125" style="3" customWidth="1"/>
    <col min="10492" max="10492" width="3.625" style="3" customWidth="1"/>
    <col min="10493" max="10495" width="8.25" style="3" customWidth="1"/>
    <col min="10496" max="10496" width="5" style="3" customWidth="1"/>
    <col min="10497" max="10497" width="8.375" style="3" customWidth="1"/>
    <col min="10498" max="10509" width="6.125" style="3" customWidth="1"/>
    <col min="10510" max="10513" width="7.375" style="3" customWidth="1"/>
    <col min="10514" max="10540" width="6.25" style="3" customWidth="1"/>
    <col min="10541" max="10541" width="4.75" style="3" customWidth="1"/>
    <col min="10542" max="10542" width="0" style="3" hidden="1" customWidth="1"/>
    <col min="10543" max="10543" width="12.625" style="3" customWidth="1"/>
    <col min="10544" max="10544" width="15.375" style="3" customWidth="1"/>
    <col min="10545" max="10545" width="12.625" style="3" customWidth="1"/>
    <col min="10546" max="10547" width="15.625" style="3" customWidth="1"/>
    <col min="10548" max="10745" width="11.625" style="3"/>
    <col min="10746" max="10746" width="7.125" style="3" customWidth="1"/>
    <col min="10747" max="10747" width="5.125" style="3" customWidth="1"/>
    <col min="10748" max="10748" width="3.625" style="3" customWidth="1"/>
    <col min="10749" max="10751" width="8.25" style="3" customWidth="1"/>
    <col min="10752" max="10752" width="5" style="3" customWidth="1"/>
    <col min="10753" max="10753" width="8.375" style="3" customWidth="1"/>
    <col min="10754" max="10765" width="6.125" style="3" customWidth="1"/>
    <col min="10766" max="10769" width="7.375" style="3" customWidth="1"/>
    <col min="10770" max="10796" width="6.25" style="3" customWidth="1"/>
    <col min="10797" max="10797" width="4.75" style="3" customWidth="1"/>
    <col min="10798" max="10798" width="0" style="3" hidden="1" customWidth="1"/>
    <col min="10799" max="10799" width="12.625" style="3" customWidth="1"/>
    <col min="10800" max="10800" width="15.375" style="3" customWidth="1"/>
    <col min="10801" max="10801" width="12.625" style="3" customWidth="1"/>
    <col min="10802" max="10803" width="15.625" style="3" customWidth="1"/>
    <col min="10804" max="11001" width="11.625" style="3"/>
    <col min="11002" max="11002" width="7.125" style="3" customWidth="1"/>
    <col min="11003" max="11003" width="5.125" style="3" customWidth="1"/>
    <col min="11004" max="11004" width="3.625" style="3" customWidth="1"/>
    <col min="11005" max="11007" width="8.25" style="3" customWidth="1"/>
    <col min="11008" max="11008" width="5" style="3" customWidth="1"/>
    <col min="11009" max="11009" width="8.375" style="3" customWidth="1"/>
    <col min="11010" max="11021" width="6.125" style="3" customWidth="1"/>
    <col min="11022" max="11025" width="7.375" style="3" customWidth="1"/>
    <col min="11026" max="11052" width="6.25" style="3" customWidth="1"/>
    <col min="11053" max="11053" width="4.75" style="3" customWidth="1"/>
    <col min="11054" max="11054" width="0" style="3" hidden="1" customWidth="1"/>
    <col min="11055" max="11055" width="12.625" style="3" customWidth="1"/>
    <col min="11056" max="11056" width="15.375" style="3" customWidth="1"/>
    <col min="11057" max="11057" width="12.625" style="3" customWidth="1"/>
    <col min="11058" max="11059" width="15.625" style="3" customWidth="1"/>
    <col min="11060" max="11257" width="11.625" style="3"/>
    <col min="11258" max="11258" width="7.125" style="3" customWidth="1"/>
    <col min="11259" max="11259" width="5.125" style="3" customWidth="1"/>
    <col min="11260" max="11260" width="3.625" style="3" customWidth="1"/>
    <col min="11261" max="11263" width="8.25" style="3" customWidth="1"/>
    <col min="11264" max="11264" width="5" style="3" customWidth="1"/>
    <col min="11265" max="11265" width="8.375" style="3" customWidth="1"/>
    <col min="11266" max="11277" width="6.125" style="3" customWidth="1"/>
    <col min="11278" max="11281" width="7.375" style="3" customWidth="1"/>
    <col min="11282" max="11308" width="6.25" style="3" customWidth="1"/>
    <col min="11309" max="11309" width="4.75" style="3" customWidth="1"/>
    <col min="11310" max="11310" width="0" style="3" hidden="1" customWidth="1"/>
    <col min="11311" max="11311" width="12.625" style="3" customWidth="1"/>
    <col min="11312" max="11312" width="15.375" style="3" customWidth="1"/>
    <col min="11313" max="11313" width="12.625" style="3" customWidth="1"/>
    <col min="11314" max="11315" width="15.625" style="3" customWidth="1"/>
    <col min="11316" max="11513" width="11.625" style="3"/>
    <col min="11514" max="11514" width="7.125" style="3" customWidth="1"/>
    <col min="11515" max="11515" width="5.125" style="3" customWidth="1"/>
    <col min="11516" max="11516" width="3.625" style="3" customWidth="1"/>
    <col min="11517" max="11519" width="8.25" style="3" customWidth="1"/>
    <col min="11520" max="11520" width="5" style="3" customWidth="1"/>
    <col min="11521" max="11521" width="8.375" style="3" customWidth="1"/>
    <col min="11522" max="11533" width="6.125" style="3" customWidth="1"/>
    <col min="11534" max="11537" width="7.375" style="3" customWidth="1"/>
    <col min="11538" max="11564" width="6.25" style="3" customWidth="1"/>
    <col min="11565" max="11565" width="4.75" style="3" customWidth="1"/>
    <col min="11566" max="11566" width="0" style="3" hidden="1" customWidth="1"/>
    <col min="11567" max="11567" width="12.625" style="3" customWidth="1"/>
    <col min="11568" max="11568" width="15.375" style="3" customWidth="1"/>
    <col min="11569" max="11569" width="12.625" style="3" customWidth="1"/>
    <col min="11570" max="11571" width="15.625" style="3" customWidth="1"/>
    <col min="11572" max="11769" width="11.625" style="3"/>
    <col min="11770" max="11770" width="7.125" style="3" customWidth="1"/>
    <col min="11771" max="11771" width="5.125" style="3" customWidth="1"/>
    <col min="11772" max="11772" width="3.625" style="3" customWidth="1"/>
    <col min="11773" max="11775" width="8.25" style="3" customWidth="1"/>
    <col min="11776" max="11776" width="5" style="3" customWidth="1"/>
    <col min="11777" max="11777" width="8.375" style="3" customWidth="1"/>
    <col min="11778" max="11789" width="6.125" style="3" customWidth="1"/>
    <col min="11790" max="11793" width="7.375" style="3" customWidth="1"/>
    <col min="11794" max="11820" width="6.25" style="3" customWidth="1"/>
    <col min="11821" max="11821" width="4.75" style="3" customWidth="1"/>
    <col min="11822" max="11822" width="0" style="3" hidden="1" customWidth="1"/>
    <col min="11823" max="11823" width="12.625" style="3" customWidth="1"/>
    <col min="11824" max="11824" width="15.375" style="3" customWidth="1"/>
    <col min="11825" max="11825" width="12.625" style="3" customWidth="1"/>
    <col min="11826" max="11827" width="15.625" style="3" customWidth="1"/>
    <col min="11828" max="12025" width="11.625" style="3"/>
    <col min="12026" max="12026" width="7.125" style="3" customWidth="1"/>
    <col min="12027" max="12027" width="5.125" style="3" customWidth="1"/>
    <col min="12028" max="12028" width="3.625" style="3" customWidth="1"/>
    <col min="12029" max="12031" width="8.25" style="3" customWidth="1"/>
    <col min="12032" max="12032" width="5" style="3" customWidth="1"/>
    <col min="12033" max="12033" width="8.375" style="3" customWidth="1"/>
    <col min="12034" max="12045" width="6.125" style="3" customWidth="1"/>
    <col min="12046" max="12049" width="7.375" style="3" customWidth="1"/>
    <col min="12050" max="12076" width="6.25" style="3" customWidth="1"/>
    <col min="12077" max="12077" width="4.75" style="3" customWidth="1"/>
    <col min="12078" max="12078" width="0" style="3" hidden="1" customWidth="1"/>
    <col min="12079" max="12079" width="12.625" style="3" customWidth="1"/>
    <col min="12080" max="12080" width="15.375" style="3" customWidth="1"/>
    <col min="12081" max="12081" width="12.625" style="3" customWidth="1"/>
    <col min="12082" max="12083" width="15.625" style="3" customWidth="1"/>
    <col min="12084" max="12281" width="11.625" style="3"/>
    <col min="12282" max="12282" width="7.125" style="3" customWidth="1"/>
    <col min="12283" max="12283" width="5.125" style="3" customWidth="1"/>
    <col min="12284" max="12284" width="3.625" style="3" customWidth="1"/>
    <col min="12285" max="12287" width="8.25" style="3" customWidth="1"/>
    <col min="12288" max="12288" width="5" style="3" customWidth="1"/>
    <col min="12289" max="12289" width="8.375" style="3" customWidth="1"/>
    <col min="12290" max="12301" width="6.125" style="3" customWidth="1"/>
    <col min="12302" max="12305" width="7.375" style="3" customWidth="1"/>
    <col min="12306" max="12332" width="6.25" style="3" customWidth="1"/>
    <col min="12333" max="12333" width="4.75" style="3" customWidth="1"/>
    <col min="12334" max="12334" width="0" style="3" hidden="1" customWidth="1"/>
    <col min="12335" max="12335" width="12.625" style="3" customWidth="1"/>
    <col min="12336" max="12336" width="15.375" style="3" customWidth="1"/>
    <col min="12337" max="12337" width="12.625" style="3" customWidth="1"/>
    <col min="12338" max="12339" width="15.625" style="3" customWidth="1"/>
    <col min="12340" max="12537" width="11.625" style="3"/>
    <col min="12538" max="12538" width="7.125" style="3" customWidth="1"/>
    <col min="12539" max="12539" width="5.125" style="3" customWidth="1"/>
    <col min="12540" max="12540" width="3.625" style="3" customWidth="1"/>
    <col min="12541" max="12543" width="8.25" style="3" customWidth="1"/>
    <col min="12544" max="12544" width="5" style="3" customWidth="1"/>
    <col min="12545" max="12545" width="8.375" style="3" customWidth="1"/>
    <col min="12546" max="12557" width="6.125" style="3" customWidth="1"/>
    <col min="12558" max="12561" width="7.375" style="3" customWidth="1"/>
    <col min="12562" max="12588" width="6.25" style="3" customWidth="1"/>
    <col min="12589" max="12589" width="4.75" style="3" customWidth="1"/>
    <col min="12590" max="12590" width="0" style="3" hidden="1" customWidth="1"/>
    <col min="12591" max="12591" width="12.625" style="3" customWidth="1"/>
    <col min="12592" max="12592" width="15.375" style="3" customWidth="1"/>
    <col min="12593" max="12593" width="12.625" style="3" customWidth="1"/>
    <col min="12594" max="12595" width="15.625" style="3" customWidth="1"/>
    <col min="12596" max="12793" width="11.625" style="3"/>
    <col min="12794" max="12794" width="7.125" style="3" customWidth="1"/>
    <col min="12795" max="12795" width="5.125" style="3" customWidth="1"/>
    <col min="12796" max="12796" width="3.625" style="3" customWidth="1"/>
    <col min="12797" max="12799" width="8.25" style="3" customWidth="1"/>
    <col min="12800" max="12800" width="5" style="3" customWidth="1"/>
    <col min="12801" max="12801" width="8.375" style="3" customWidth="1"/>
    <col min="12802" max="12813" width="6.125" style="3" customWidth="1"/>
    <col min="12814" max="12817" width="7.375" style="3" customWidth="1"/>
    <col min="12818" max="12844" width="6.25" style="3" customWidth="1"/>
    <col min="12845" max="12845" width="4.75" style="3" customWidth="1"/>
    <col min="12846" max="12846" width="0" style="3" hidden="1" customWidth="1"/>
    <col min="12847" max="12847" width="12.625" style="3" customWidth="1"/>
    <col min="12848" max="12848" width="15.375" style="3" customWidth="1"/>
    <col min="12849" max="12849" width="12.625" style="3" customWidth="1"/>
    <col min="12850" max="12851" width="15.625" style="3" customWidth="1"/>
    <col min="12852" max="13049" width="11.625" style="3"/>
    <col min="13050" max="13050" width="7.125" style="3" customWidth="1"/>
    <col min="13051" max="13051" width="5.125" style="3" customWidth="1"/>
    <col min="13052" max="13052" width="3.625" style="3" customWidth="1"/>
    <col min="13053" max="13055" width="8.25" style="3" customWidth="1"/>
    <col min="13056" max="13056" width="5" style="3" customWidth="1"/>
    <col min="13057" max="13057" width="8.375" style="3" customWidth="1"/>
    <col min="13058" max="13069" width="6.125" style="3" customWidth="1"/>
    <col min="13070" max="13073" width="7.375" style="3" customWidth="1"/>
    <col min="13074" max="13100" width="6.25" style="3" customWidth="1"/>
    <col min="13101" max="13101" width="4.75" style="3" customWidth="1"/>
    <col min="13102" max="13102" width="0" style="3" hidden="1" customWidth="1"/>
    <col min="13103" max="13103" width="12.625" style="3" customWidth="1"/>
    <col min="13104" max="13104" width="15.375" style="3" customWidth="1"/>
    <col min="13105" max="13105" width="12.625" style="3" customWidth="1"/>
    <col min="13106" max="13107" width="15.625" style="3" customWidth="1"/>
    <col min="13108" max="13305" width="11.625" style="3"/>
    <col min="13306" max="13306" width="7.125" style="3" customWidth="1"/>
    <col min="13307" max="13307" width="5.125" style="3" customWidth="1"/>
    <col min="13308" max="13308" width="3.625" style="3" customWidth="1"/>
    <col min="13309" max="13311" width="8.25" style="3" customWidth="1"/>
    <col min="13312" max="13312" width="5" style="3" customWidth="1"/>
    <col min="13313" max="13313" width="8.375" style="3" customWidth="1"/>
    <col min="13314" max="13325" width="6.125" style="3" customWidth="1"/>
    <col min="13326" max="13329" width="7.375" style="3" customWidth="1"/>
    <col min="13330" max="13356" width="6.25" style="3" customWidth="1"/>
    <col min="13357" max="13357" width="4.75" style="3" customWidth="1"/>
    <col min="13358" max="13358" width="0" style="3" hidden="1" customWidth="1"/>
    <col min="13359" max="13359" width="12.625" style="3" customWidth="1"/>
    <col min="13360" max="13360" width="15.375" style="3" customWidth="1"/>
    <col min="13361" max="13361" width="12.625" style="3" customWidth="1"/>
    <col min="13362" max="13363" width="15.625" style="3" customWidth="1"/>
    <col min="13364" max="13561" width="11.625" style="3"/>
    <col min="13562" max="13562" width="7.125" style="3" customWidth="1"/>
    <col min="13563" max="13563" width="5.125" style="3" customWidth="1"/>
    <col min="13564" max="13564" width="3.625" style="3" customWidth="1"/>
    <col min="13565" max="13567" width="8.25" style="3" customWidth="1"/>
    <col min="13568" max="13568" width="5" style="3" customWidth="1"/>
    <col min="13569" max="13569" width="8.375" style="3" customWidth="1"/>
    <col min="13570" max="13581" width="6.125" style="3" customWidth="1"/>
    <col min="13582" max="13585" width="7.375" style="3" customWidth="1"/>
    <col min="13586" max="13612" width="6.25" style="3" customWidth="1"/>
    <col min="13613" max="13613" width="4.75" style="3" customWidth="1"/>
    <col min="13614" max="13614" width="0" style="3" hidden="1" customWidth="1"/>
    <col min="13615" max="13615" width="12.625" style="3" customWidth="1"/>
    <col min="13616" max="13616" width="15.375" style="3" customWidth="1"/>
    <col min="13617" max="13617" width="12.625" style="3" customWidth="1"/>
    <col min="13618" max="13619" width="15.625" style="3" customWidth="1"/>
    <col min="13620" max="13817" width="11.625" style="3"/>
    <col min="13818" max="13818" width="7.125" style="3" customWidth="1"/>
    <col min="13819" max="13819" width="5.125" style="3" customWidth="1"/>
    <col min="13820" max="13820" width="3.625" style="3" customWidth="1"/>
    <col min="13821" max="13823" width="8.25" style="3" customWidth="1"/>
    <col min="13824" max="13824" width="5" style="3" customWidth="1"/>
    <col min="13825" max="13825" width="8.375" style="3" customWidth="1"/>
    <col min="13826" max="13837" width="6.125" style="3" customWidth="1"/>
    <col min="13838" max="13841" width="7.375" style="3" customWidth="1"/>
    <col min="13842" max="13868" width="6.25" style="3" customWidth="1"/>
    <col min="13869" max="13869" width="4.75" style="3" customWidth="1"/>
    <col min="13870" max="13870" width="0" style="3" hidden="1" customWidth="1"/>
    <col min="13871" max="13871" width="12.625" style="3" customWidth="1"/>
    <col min="13872" max="13872" width="15.375" style="3" customWidth="1"/>
    <col min="13873" max="13873" width="12.625" style="3" customWidth="1"/>
    <col min="13874" max="13875" width="15.625" style="3" customWidth="1"/>
    <col min="13876" max="14073" width="11.625" style="3"/>
    <col min="14074" max="14074" width="7.125" style="3" customWidth="1"/>
    <col min="14075" max="14075" width="5.125" style="3" customWidth="1"/>
    <col min="14076" max="14076" width="3.625" style="3" customWidth="1"/>
    <col min="14077" max="14079" width="8.25" style="3" customWidth="1"/>
    <col min="14080" max="14080" width="5" style="3" customWidth="1"/>
    <col min="14081" max="14081" width="8.375" style="3" customWidth="1"/>
    <col min="14082" max="14093" width="6.125" style="3" customWidth="1"/>
    <col min="14094" max="14097" width="7.375" style="3" customWidth="1"/>
    <col min="14098" max="14124" width="6.25" style="3" customWidth="1"/>
    <col min="14125" max="14125" width="4.75" style="3" customWidth="1"/>
    <col min="14126" max="14126" width="0" style="3" hidden="1" customWidth="1"/>
    <col min="14127" max="14127" width="12.625" style="3" customWidth="1"/>
    <col min="14128" max="14128" width="15.375" style="3" customWidth="1"/>
    <col min="14129" max="14129" width="12.625" style="3" customWidth="1"/>
    <col min="14130" max="14131" width="15.625" style="3" customWidth="1"/>
    <col min="14132" max="14329" width="11.625" style="3"/>
    <col min="14330" max="14330" width="7.125" style="3" customWidth="1"/>
    <col min="14331" max="14331" width="5.125" style="3" customWidth="1"/>
    <col min="14332" max="14332" width="3.625" style="3" customWidth="1"/>
    <col min="14333" max="14335" width="8.25" style="3" customWidth="1"/>
    <col min="14336" max="14336" width="5" style="3" customWidth="1"/>
    <col min="14337" max="14337" width="8.375" style="3" customWidth="1"/>
    <col min="14338" max="14349" width="6.125" style="3" customWidth="1"/>
    <col min="14350" max="14353" width="7.375" style="3" customWidth="1"/>
    <col min="14354" max="14380" width="6.25" style="3" customWidth="1"/>
    <col min="14381" max="14381" width="4.75" style="3" customWidth="1"/>
    <col min="14382" max="14382" width="0" style="3" hidden="1" customWidth="1"/>
    <col min="14383" max="14383" width="12.625" style="3" customWidth="1"/>
    <col min="14384" max="14384" width="15.375" style="3" customWidth="1"/>
    <col min="14385" max="14385" width="12.625" style="3" customWidth="1"/>
    <col min="14386" max="14387" width="15.625" style="3" customWidth="1"/>
    <col min="14388" max="14585" width="11.625" style="3"/>
    <col min="14586" max="14586" width="7.125" style="3" customWidth="1"/>
    <col min="14587" max="14587" width="5.125" style="3" customWidth="1"/>
    <col min="14588" max="14588" width="3.625" style="3" customWidth="1"/>
    <col min="14589" max="14591" width="8.25" style="3" customWidth="1"/>
    <col min="14592" max="14592" width="5" style="3" customWidth="1"/>
    <col min="14593" max="14593" width="8.375" style="3" customWidth="1"/>
    <col min="14594" max="14605" width="6.125" style="3" customWidth="1"/>
    <col min="14606" max="14609" width="7.375" style="3" customWidth="1"/>
    <col min="14610" max="14636" width="6.25" style="3" customWidth="1"/>
    <col min="14637" max="14637" width="4.75" style="3" customWidth="1"/>
    <col min="14638" max="14638" width="0" style="3" hidden="1" customWidth="1"/>
    <col min="14639" max="14639" width="12.625" style="3" customWidth="1"/>
    <col min="14640" max="14640" width="15.375" style="3" customWidth="1"/>
    <col min="14641" max="14641" width="12.625" style="3" customWidth="1"/>
    <col min="14642" max="14643" width="15.625" style="3" customWidth="1"/>
    <col min="14644" max="14841" width="11.625" style="3"/>
    <col min="14842" max="14842" width="7.125" style="3" customWidth="1"/>
    <col min="14843" max="14843" width="5.125" style="3" customWidth="1"/>
    <col min="14844" max="14844" width="3.625" style="3" customWidth="1"/>
    <col min="14845" max="14847" width="8.25" style="3" customWidth="1"/>
    <col min="14848" max="14848" width="5" style="3" customWidth="1"/>
    <col min="14849" max="14849" width="8.375" style="3" customWidth="1"/>
    <col min="14850" max="14861" width="6.125" style="3" customWidth="1"/>
    <col min="14862" max="14865" width="7.375" style="3" customWidth="1"/>
    <col min="14866" max="14892" width="6.25" style="3" customWidth="1"/>
    <col min="14893" max="14893" width="4.75" style="3" customWidth="1"/>
    <col min="14894" max="14894" width="0" style="3" hidden="1" customWidth="1"/>
    <col min="14895" max="14895" width="12.625" style="3" customWidth="1"/>
    <col min="14896" max="14896" width="15.375" style="3" customWidth="1"/>
    <col min="14897" max="14897" width="12.625" style="3" customWidth="1"/>
    <col min="14898" max="14899" width="15.625" style="3" customWidth="1"/>
    <col min="14900" max="15097" width="11.625" style="3"/>
    <col min="15098" max="15098" width="7.125" style="3" customWidth="1"/>
    <col min="15099" max="15099" width="5.125" style="3" customWidth="1"/>
    <col min="15100" max="15100" width="3.625" style="3" customWidth="1"/>
    <col min="15101" max="15103" width="8.25" style="3" customWidth="1"/>
    <col min="15104" max="15104" width="5" style="3" customWidth="1"/>
    <col min="15105" max="15105" width="8.375" style="3" customWidth="1"/>
    <col min="15106" max="15117" width="6.125" style="3" customWidth="1"/>
    <col min="15118" max="15121" width="7.375" style="3" customWidth="1"/>
    <col min="15122" max="15148" width="6.25" style="3" customWidth="1"/>
    <col min="15149" max="15149" width="4.75" style="3" customWidth="1"/>
    <col min="15150" max="15150" width="0" style="3" hidden="1" customWidth="1"/>
    <col min="15151" max="15151" width="12.625" style="3" customWidth="1"/>
    <col min="15152" max="15152" width="15.375" style="3" customWidth="1"/>
    <col min="15153" max="15153" width="12.625" style="3" customWidth="1"/>
    <col min="15154" max="15155" width="15.625" style="3" customWidth="1"/>
    <col min="15156" max="15353" width="11.625" style="3"/>
    <col min="15354" max="15354" width="7.125" style="3" customWidth="1"/>
    <col min="15355" max="15355" width="5.125" style="3" customWidth="1"/>
    <col min="15356" max="15356" width="3.625" style="3" customWidth="1"/>
    <col min="15357" max="15359" width="8.25" style="3" customWidth="1"/>
    <col min="15360" max="15360" width="5" style="3" customWidth="1"/>
    <col min="15361" max="15361" width="8.375" style="3" customWidth="1"/>
    <col min="15362" max="15373" width="6.125" style="3" customWidth="1"/>
    <col min="15374" max="15377" width="7.375" style="3" customWidth="1"/>
    <col min="15378" max="15404" width="6.25" style="3" customWidth="1"/>
    <col min="15405" max="15405" width="4.75" style="3" customWidth="1"/>
    <col min="15406" max="15406" width="0" style="3" hidden="1" customWidth="1"/>
    <col min="15407" max="15407" width="12.625" style="3" customWidth="1"/>
    <col min="15408" max="15408" width="15.375" style="3" customWidth="1"/>
    <col min="15409" max="15409" width="12.625" style="3" customWidth="1"/>
    <col min="15410" max="15411" width="15.625" style="3" customWidth="1"/>
    <col min="15412" max="15609" width="11.625" style="3"/>
    <col min="15610" max="15610" width="7.125" style="3" customWidth="1"/>
    <col min="15611" max="15611" width="5.125" style="3" customWidth="1"/>
    <col min="15612" max="15612" width="3.625" style="3" customWidth="1"/>
    <col min="15613" max="15615" width="8.25" style="3" customWidth="1"/>
    <col min="15616" max="15616" width="5" style="3" customWidth="1"/>
    <col min="15617" max="15617" width="8.375" style="3" customWidth="1"/>
    <col min="15618" max="15629" width="6.125" style="3" customWidth="1"/>
    <col min="15630" max="15633" width="7.375" style="3" customWidth="1"/>
    <col min="15634" max="15660" width="6.25" style="3" customWidth="1"/>
    <col min="15661" max="15661" width="4.75" style="3" customWidth="1"/>
    <col min="15662" max="15662" width="0" style="3" hidden="1" customWidth="1"/>
    <col min="15663" max="15663" width="12.625" style="3" customWidth="1"/>
    <col min="15664" max="15664" width="15.375" style="3" customWidth="1"/>
    <col min="15665" max="15665" width="12.625" style="3" customWidth="1"/>
    <col min="15666" max="15667" width="15.625" style="3" customWidth="1"/>
    <col min="15668" max="15865" width="11.625" style="3"/>
    <col min="15866" max="15866" width="7.125" style="3" customWidth="1"/>
    <col min="15867" max="15867" width="5.125" style="3" customWidth="1"/>
    <col min="15868" max="15868" width="3.625" style="3" customWidth="1"/>
    <col min="15869" max="15871" width="8.25" style="3" customWidth="1"/>
    <col min="15872" max="15872" width="5" style="3" customWidth="1"/>
    <col min="15873" max="15873" width="8.375" style="3" customWidth="1"/>
    <col min="15874" max="15885" width="6.125" style="3" customWidth="1"/>
    <col min="15886" max="15889" width="7.375" style="3" customWidth="1"/>
    <col min="15890" max="15916" width="6.25" style="3" customWidth="1"/>
    <col min="15917" max="15917" width="4.75" style="3" customWidth="1"/>
    <col min="15918" max="15918" width="0" style="3" hidden="1" customWidth="1"/>
    <col min="15919" max="15919" width="12.625" style="3" customWidth="1"/>
    <col min="15920" max="15920" width="15.375" style="3" customWidth="1"/>
    <col min="15921" max="15921" width="12.625" style="3" customWidth="1"/>
    <col min="15922" max="15923" width="15.625" style="3" customWidth="1"/>
    <col min="15924" max="16121" width="11.625" style="3"/>
    <col min="16122" max="16122" width="7.125" style="3" customWidth="1"/>
    <col min="16123" max="16123" width="5.125" style="3" customWidth="1"/>
    <col min="16124" max="16124" width="3.625" style="3" customWidth="1"/>
    <col min="16125" max="16127" width="8.25" style="3" customWidth="1"/>
    <col min="16128" max="16128" width="5" style="3" customWidth="1"/>
    <col min="16129" max="16129" width="8.375" style="3" customWidth="1"/>
    <col min="16130" max="16141" width="6.125" style="3" customWidth="1"/>
    <col min="16142" max="16145" width="7.375" style="3" customWidth="1"/>
    <col min="16146" max="16172" width="6.25" style="3" customWidth="1"/>
    <col min="16173" max="16173" width="4.75" style="3" customWidth="1"/>
    <col min="16174" max="16174" width="0" style="3" hidden="1" customWidth="1"/>
    <col min="16175" max="16175" width="12.625" style="3" customWidth="1"/>
    <col min="16176" max="16176" width="15.375" style="3" customWidth="1"/>
    <col min="16177" max="16177" width="12.625" style="3" customWidth="1"/>
    <col min="16178" max="16179" width="15.625" style="3" customWidth="1"/>
    <col min="16180" max="16384" width="11.625" style="3"/>
  </cols>
  <sheetData>
    <row r="1" spans="2:56" ht="45" customHeight="1" x14ac:dyDescent="0.3">
      <c r="B1" s="1" t="s">
        <v>0</v>
      </c>
      <c r="C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X1" s="2"/>
      <c r="AY1" s="5"/>
      <c r="AZ1" s="6"/>
      <c r="BA1" s="6"/>
      <c r="BB1" s="6"/>
    </row>
    <row r="2" spans="2:56" s="8" customFormat="1" ht="30.75" customHeight="1" x14ac:dyDescent="0.2">
      <c r="B2" s="7" t="s">
        <v>1</v>
      </c>
      <c r="E2" s="9"/>
      <c r="AT2" s="10"/>
      <c r="AU2" s="10"/>
      <c r="AV2" s="10"/>
      <c r="AW2" s="11"/>
      <c r="AX2" s="12"/>
      <c r="AZ2" s="13"/>
      <c r="BA2" s="14"/>
      <c r="BB2" s="14"/>
      <c r="BD2" s="13" t="s">
        <v>2</v>
      </c>
    </row>
    <row r="3" spans="2:56" ht="24.95" customHeight="1" x14ac:dyDescent="0.15">
      <c r="B3" s="160" t="s">
        <v>3</v>
      </c>
      <c r="C3" s="161"/>
      <c r="D3" s="146" t="s">
        <v>4</v>
      </c>
      <c r="E3" s="134" t="s">
        <v>5</v>
      </c>
      <c r="F3" s="157" t="s">
        <v>6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  <c r="S3" s="175" t="s">
        <v>7</v>
      </c>
      <c r="T3" s="150"/>
      <c r="U3" s="175" t="s">
        <v>8</v>
      </c>
      <c r="V3" s="176"/>
      <c r="W3" s="176"/>
      <c r="X3" s="150"/>
      <c r="Y3" s="134" t="s">
        <v>9</v>
      </c>
      <c r="Z3" s="134" t="s">
        <v>10</v>
      </c>
      <c r="AA3" s="153" t="s">
        <v>11</v>
      </c>
      <c r="AB3" s="153"/>
      <c r="AC3" s="153"/>
      <c r="AD3" s="153"/>
      <c r="AE3" s="153"/>
      <c r="AF3" s="153" t="s">
        <v>12</v>
      </c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34" t="s">
        <v>13</v>
      </c>
      <c r="AV3" s="134" t="s">
        <v>14</v>
      </c>
      <c r="AW3" s="134" t="s">
        <v>15</v>
      </c>
      <c r="AX3" s="134" t="s">
        <v>16</v>
      </c>
      <c r="AY3" s="134" t="s">
        <v>17</v>
      </c>
      <c r="AZ3" s="134" t="s">
        <v>18</v>
      </c>
      <c r="BA3" s="134" t="s">
        <v>19</v>
      </c>
      <c r="BB3" s="134" t="s">
        <v>20</v>
      </c>
      <c r="BC3" s="134" t="s">
        <v>21</v>
      </c>
      <c r="BD3" s="134" t="s">
        <v>22</v>
      </c>
    </row>
    <row r="4" spans="2:56" ht="24.95" customHeight="1" x14ac:dyDescent="0.15">
      <c r="B4" s="173"/>
      <c r="C4" s="174"/>
      <c r="D4" s="147"/>
      <c r="E4" s="135"/>
      <c r="F4" s="146" t="s">
        <v>23</v>
      </c>
      <c r="G4" s="170" t="s">
        <v>24</v>
      </c>
      <c r="H4" s="157" t="s">
        <v>25</v>
      </c>
      <c r="I4" s="158"/>
      <c r="J4" s="158"/>
      <c r="K4" s="158"/>
      <c r="L4" s="158"/>
      <c r="M4" s="159"/>
      <c r="N4" s="178" t="s">
        <v>26</v>
      </c>
      <c r="O4" s="178"/>
      <c r="P4" s="178"/>
      <c r="Q4" s="153" t="s">
        <v>27</v>
      </c>
      <c r="R4" s="153"/>
      <c r="S4" s="151"/>
      <c r="T4" s="152"/>
      <c r="U4" s="151"/>
      <c r="V4" s="177"/>
      <c r="W4" s="177"/>
      <c r="X4" s="152"/>
      <c r="Y4" s="135"/>
      <c r="Z4" s="135"/>
      <c r="AA4" s="149" t="s">
        <v>28</v>
      </c>
      <c r="AB4" s="150"/>
      <c r="AC4" s="134" t="s">
        <v>29</v>
      </c>
      <c r="AD4" s="134" t="s">
        <v>30</v>
      </c>
      <c r="AE4" s="134" t="s">
        <v>31</v>
      </c>
      <c r="AF4" s="134" t="s">
        <v>32</v>
      </c>
      <c r="AG4" s="157" t="s">
        <v>33</v>
      </c>
      <c r="AH4" s="158"/>
      <c r="AI4" s="158"/>
      <c r="AJ4" s="158"/>
      <c r="AK4" s="158"/>
      <c r="AL4" s="159"/>
      <c r="AM4" s="160" t="s">
        <v>34</v>
      </c>
      <c r="AN4" s="161"/>
      <c r="AO4" s="162"/>
      <c r="AP4" s="143" t="s">
        <v>35</v>
      </c>
      <c r="AQ4" s="146" t="s">
        <v>36</v>
      </c>
      <c r="AR4" s="146" t="s">
        <v>37</v>
      </c>
      <c r="AS4" s="163" t="s">
        <v>38</v>
      </c>
      <c r="AT4" s="163" t="s">
        <v>39</v>
      </c>
      <c r="AU4" s="154"/>
      <c r="AV4" s="135"/>
      <c r="AW4" s="135"/>
      <c r="AX4" s="135"/>
      <c r="AY4" s="135"/>
      <c r="AZ4" s="135"/>
      <c r="BA4" s="135"/>
      <c r="BB4" s="135"/>
      <c r="BC4" s="135"/>
      <c r="BD4" s="135"/>
    </row>
    <row r="5" spans="2:56" ht="24.95" customHeight="1" x14ac:dyDescent="0.15">
      <c r="B5" s="173"/>
      <c r="C5" s="174"/>
      <c r="D5" s="147"/>
      <c r="E5" s="135"/>
      <c r="F5" s="147"/>
      <c r="G5" s="171"/>
      <c r="H5" s="137" t="s">
        <v>40</v>
      </c>
      <c r="I5" s="140" t="s">
        <v>41</v>
      </c>
      <c r="J5" s="140" t="s">
        <v>42</v>
      </c>
      <c r="K5" s="137" t="s">
        <v>43</v>
      </c>
      <c r="L5" s="137" t="s">
        <v>44</v>
      </c>
      <c r="M5" s="137" t="s">
        <v>45</v>
      </c>
      <c r="N5" s="137" t="s">
        <v>46</v>
      </c>
      <c r="O5" s="137" t="s">
        <v>47</v>
      </c>
      <c r="P5" s="137" t="s">
        <v>48</v>
      </c>
      <c r="Q5" s="137" t="s">
        <v>49</v>
      </c>
      <c r="R5" s="140" t="s">
        <v>50</v>
      </c>
      <c r="S5" s="140" t="s">
        <v>51</v>
      </c>
      <c r="T5" s="140" t="s">
        <v>52</v>
      </c>
      <c r="U5" s="140" t="s">
        <v>53</v>
      </c>
      <c r="V5" s="140" t="s">
        <v>54</v>
      </c>
      <c r="W5" s="140" t="s">
        <v>55</v>
      </c>
      <c r="X5" s="140" t="s">
        <v>50</v>
      </c>
      <c r="Y5" s="135"/>
      <c r="Z5" s="135"/>
      <c r="AA5" s="151"/>
      <c r="AB5" s="152"/>
      <c r="AC5" s="135"/>
      <c r="AD5" s="135"/>
      <c r="AE5" s="135"/>
      <c r="AF5" s="135"/>
      <c r="AG5" s="15" t="s">
        <v>56</v>
      </c>
      <c r="AH5" s="157" t="s">
        <v>57</v>
      </c>
      <c r="AI5" s="158"/>
      <c r="AJ5" s="159"/>
      <c r="AK5" s="168" t="s">
        <v>58</v>
      </c>
      <c r="AL5" s="169"/>
      <c r="AM5" s="134" t="s">
        <v>59</v>
      </c>
      <c r="AN5" s="157" t="s">
        <v>60</v>
      </c>
      <c r="AO5" s="159"/>
      <c r="AP5" s="144"/>
      <c r="AQ5" s="147"/>
      <c r="AR5" s="147"/>
      <c r="AS5" s="164"/>
      <c r="AT5" s="166"/>
      <c r="AU5" s="154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24.95" customHeight="1" x14ac:dyDescent="0.15">
      <c r="B6" s="173"/>
      <c r="C6" s="174"/>
      <c r="D6" s="147"/>
      <c r="E6" s="135"/>
      <c r="F6" s="147"/>
      <c r="G6" s="171"/>
      <c r="H6" s="138"/>
      <c r="I6" s="141"/>
      <c r="J6" s="141"/>
      <c r="K6" s="138"/>
      <c r="L6" s="138"/>
      <c r="M6" s="138"/>
      <c r="N6" s="138"/>
      <c r="O6" s="138"/>
      <c r="P6" s="138"/>
      <c r="Q6" s="138"/>
      <c r="R6" s="141"/>
      <c r="S6" s="141"/>
      <c r="T6" s="141"/>
      <c r="U6" s="141"/>
      <c r="V6" s="141"/>
      <c r="W6" s="141"/>
      <c r="X6" s="141"/>
      <c r="Y6" s="135"/>
      <c r="Z6" s="135"/>
      <c r="AA6" s="170" t="s">
        <v>61</v>
      </c>
      <c r="AB6" s="170" t="s">
        <v>62</v>
      </c>
      <c r="AC6" s="135"/>
      <c r="AD6" s="135"/>
      <c r="AE6" s="135"/>
      <c r="AF6" s="135"/>
      <c r="AG6" s="134" t="s">
        <v>63</v>
      </c>
      <c r="AH6" s="134" t="s">
        <v>64</v>
      </c>
      <c r="AI6" s="134" t="s">
        <v>65</v>
      </c>
      <c r="AJ6" s="146" t="s">
        <v>66</v>
      </c>
      <c r="AK6" s="134" t="s">
        <v>67</v>
      </c>
      <c r="AL6" s="134" t="s">
        <v>68</v>
      </c>
      <c r="AM6" s="135"/>
      <c r="AN6" s="134" t="s">
        <v>67</v>
      </c>
      <c r="AO6" s="134" t="s">
        <v>68</v>
      </c>
      <c r="AP6" s="144"/>
      <c r="AQ6" s="147"/>
      <c r="AR6" s="147"/>
      <c r="AS6" s="164"/>
      <c r="AT6" s="166"/>
      <c r="AU6" s="154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24.95" customHeight="1" x14ac:dyDescent="0.15">
      <c r="B7" s="173"/>
      <c r="C7" s="174"/>
      <c r="D7" s="147"/>
      <c r="E7" s="135"/>
      <c r="F7" s="147"/>
      <c r="G7" s="171"/>
      <c r="H7" s="138"/>
      <c r="I7" s="141"/>
      <c r="J7" s="141"/>
      <c r="K7" s="138"/>
      <c r="L7" s="138"/>
      <c r="M7" s="138"/>
      <c r="N7" s="138"/>
      <c r="O7" s="138"/>
      <c r="P7" s="138"/>
      <c r="Q7" s="138"/>
      <c r="R7" s="141"/>
      <c r="S7" s="141"/>
      <c r="T7" s="141"/>
      <c r="U7" s="141"/>
      <c r="V7" s="141"/>
      <c r="W7" s="141"/>
      <c r="X7" s="141"/>
      <c r="Y7" s="135"/>
      <c r="Z7" s="135"/>
      <c r="AA7" s="171"/>
      <c r="AB7" s="171"/>
      <c r="AC7" s="135"/>
      <c r="AD7" s="135"/>
      <c r="AE7" s="135"/>
      <c r="AF7" s="135"/>
      <c r="AG7" s="135"/>
      <c r="AH7" s="135"/>
      <c r="AI7" s="135"/>
      <c r="AJ7" s="147"/>
      <c r="AK7" s="135"/>
      <c r="AL7" s="135"/>
      <c r="AM7" s="135"/>
      <c r="AN7" s="135"/>
      <c r="AO7" s="135"/>
      <c r="AP7" s="144"/>
      <c r="AQ7" s="147"/>
      <c r="AR7" s="147"/>
      <c r="AS7" s="164"/>
      <c r="AT7" s="166"/>
      <c r="AU7" s="154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ht="24.95" customHeight="1" x14ac:dyDescent="0.15">
      <c r="B8" s="173"/>
      <c r="C8" s="174"/>
      <c r="D8" s="147"/>
      <c r="E8" s="135"/>
      <c r="F8" s="147"/>
      <c r="G8" s="171"/>
      <c r="H8" s="138"/>
      <c r="I8" s="141"/>
      <c r="J8" s="141"/>
      <c r="K8" s="138"/>
      <c r="L8" s="138"/>
      <c r="M8" s="138"/>
      <c r="N8" s="138"/>
      <c r="O8" s="138"/>
      <c r="P8" s="138"/>
      <c r="Q8" s="138"/>
      <c r="R8" s="141"/>
      <c r="S8" s="141"/>
      <c r="T8" s="141"/>
      <c r="U8" s="141"/>
      <c r="V8" s="141"/>
      <c r="W8" s="141"/>
      <c r="X8" s="141"/>
      <c r="Y8" s="135"/>
      <c r="Z8" s="135"/>
      <c r="AA8" s="171"/>
      <c r="AB8" s="171"/>
      <c r="AC8" s="135"/>
      <c r="AD8" s="135"/>
      <c r="AE8" s="135"/>
      <c r="AF8" s="135"/>
      <c r="AG8" s="135"/>
      <c r="AH8" s="135"/>
      <c r="AI8" s="135"/>
      <c r="AJ8" s="147"/>
      <c r="AK8" s="135"/>
      <c r="AL8" s="135"/>
      <c r="AM8" s="135"/>
      <c r="AN8" s="135"/>
      <c r="AO8" s="135"/>
      <c r="AP8" s="144"/>
      <c r="AQ8" s="147"/>
      <c r="AR8" s="147"/>
      <c r="AS8" s="164"/>
      <c r="AT8" s="166"/>
      <c r="AU8" s="155"/>
      <c r="AV8" s="135"/>
      <c r="AW8" s="135"/>
      <c r="AX8" s="135"/>
      <c r="AY8" s="135"/>
      <c r="AZ8" s="135"/>
      <c r="BA8" s="135"/>
      <c r="BB8" s="135"/>
      <c r="BC8" s="135"/>
      <c r="BD8" s="135"/>
    </row>
    <row r="9" spans="2:56" ht="113.25" customHeight="1" x14ac:dyDescent="0.15">
      <c r="B9" s="173"/>
      <c r="C9" s="174"/>
      <c r="D9" s="148"/>
      <c r="E9" s="136"/>
      <c r="F9" s="148"/>
      <c r="G9" s="172"/>
      <c r="H9" s="139"/>
      <c r="I9" s="142"/>
      <c r="J9" s="142"/>
      <c r="K9" s="139"/>
      <c r="L9" s="139"/>
      <c r="M9" s="139"/>
      <c r="N9" s="139"/>
      <c r="O9" s="139"/>
      <c r="P9" s="139"/>
      <c r="Q9" s="139"/>
      <c r="R9" s="142"/>
      <c r="S9" s="142"/>
      <c r="T9" s="142"/>
      <c r="U9" s="142"/>
      <c r="V9" s="142"/>
      <c r="W9" s="142"/>
      <c r="X9" s="142"/>
      <c r="Y9" s="136"/>
      <c r="Z9" s="136"/>
      <c r="AA9" s="172"/>
      <c r="AB9" s="172"/>
      <c r="AC9" s="136"/>
      <c r="AD9" s="136"/>
      <c r="AE9" s="136"/>
      <c r="AF9" s="136"/>
      <c r="AG9" s="136"/>
      <c r="AH9" s="136"/>
      <c r="AI9" s="136"/>
      <c r="AJ9" s="148"/>
      <c r="AK9" s="136"/>
      <c r="AL9" s="136"/>
      <c r="AM9" s="136"/>
      <c r="AN9" s="136"/>
      <c r="AO9" s="136"/>
      <c r="AP9" s="145"/>
      <c r="AQ9" s="148"/>
      <c r="AR9" s="148"/>
      <c r="AS9" s="165"/>
      <c r="AT9" s="167"/>
      <c r="AU9" s="156"/>
      <c r="AV9" s="136"/>
      <c r="AW9" s="136"/>
      <c r="AX9" s="136"/>
      <c r="AY9" s="136"/>
      <c r="AZ9" s="136"/>
      <c r="BA9" s="136"/>
      <c r="BB9" s="136"/>
      <c r="BC9" s="136"/>
      <c r="BD9" s="136"/>
    </row>
    <row r="10" spans="2:56" ht="24" customHeight="1" x14ac:dyDescent="0.2">
      <c r="B10" s="16" t="s">
        <v>69</v>
      </c>
      <c r="C10" s="17"/>
      <c r="D10" s="18"/>
      <c r="E10" s="19">
        <v>1</v>
      </c>
      <c r="F10" s="19">
        <v>1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20"/>
      <c r="AX10" s="19">
        <v>2</v>
      </c>
      <c r="AY10" s="20"/>
      <c r="AZ10" s="21">
        <f>Y10/E10%</f>
        <v>0</v>
      </c>
      <c r="BA10" s="22">
        <v>0</v>
      </c>
      <c r="BB10" s="22">
        <f>AI10/E10*100</f>
        <v>0</v>
      </c>
      <c r="BC10" s="22">
        <f>AQ10/E10*100000</f>
        <v>0</v>
      </c>
      <c r="BD10" s="22">
        <v>0</v>
      </c>
    </row>
    <row r="11" spans="2:56" ht="17.25" customHeight="1" x14ac:dyDescent="0.2">
      <c r="B11" s="8"/>
      <c r="C11" s="8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24"/>
      <c r="AX11" s="24"/>
      <c r="AY11" s="26"/>
      <c r="AZ11" s="27"/>
      <c r="BA11" s="28"/>
      <c r="BB11" s="28"/>
      <c r="BC11" s="28"/>
      <c r="BD11" s="28"/>
    </row>
    <row r="12" spans="2:56" ht="24" customHeight="1" x14ac:dyDescent="0.2">
      <c r="B12" s="16" t="s">
        <v>70</v>
      </c>
      <c r="C12" s="17"/>
      <c r="D12" s="18"/>
      <c r="E12" s="19">
        <v>2072</v>
      </c>
      <c r="F12" s="19">
        <v>2072</v>
      </c>
      <c r="G12" s="19">
        <v>0</v>
      </c>
      <c r="H12" s="19">
        <v>1972</v>
      </c>
      <c r="I12" s="19">
        <v>22</v>
      </c>
      <c r="J12" s="19">
        <v>1</v>
      </c>
      <c r="K12" s="19">
        <v>70</v>
      </c>
      <c r="L12" s="19">
        <v>7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1972</v>
      </c>
      <c r="V12" s="19">
        <v>22</v>
      </c>
      <c r="W12" s="19">
        <v>78</v>
      </c>
      <c r="X12" s="19">
        <v>0</v>
      </c>
      <c r="Y12" s="19">
        <v>100</v>
      </c>
      <c r="Z12" s="19">
        <v>85</v>
      </c>
      <c r="AA12" s="19">
        <v>11</v>
      </c>
      <c r="AB12" s="19">
        <v>16</v>
      </c>
      <c r="AC12" s="19">
        <v>12</v>
      </c>
      <c r="AD12" s="19">
        <v>62</v>
      </c>
      <c r="AE12" s="19">
        <v>51</v>
      </c>
      <c r="AF12" s="19">
        <v>25</v>
      </c>
      <c r="AG12" s="19">
        <v>30</v>
      </c>
      <c r="AH12" s="19">
        <v>6</v>
      </c>
      <c r="AI12" s="19">
        <v>3</v>
      </c>
      <c r="AJ12" s="19">
        <v>0</v>
      </c>
      <c r="AK12" s="19">
        <v>1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1</v>
      </c>
      <c r="AR12" s="19">
        <v>13</v>
      </c>
      <c r="AS12" s="19">
        <v>0</v>
      </c>
      <c r="AT12" s="19">
        <v>2</v>
      </c>
      <c r="AU12" s="19">
        <v>15</v>
      </c>
      <c r="AV12" s="19">
        <v>5</v>
      </c>
      <c r="AW12" s="20"/>
      <c r="AX12" s="19">
        <v>2095</v>
      </c>
      <c r="AY12" s="29"/>
      <c r="AZ12" s="30">
        <f t="shared" ref="AZ12:AZ25" si="0">Y12/E12%</f>
        <v>4.8262548262548268</v>
      </c>
      <c r="BA12" s="22">
        <f t="shared" ref="BA12:BA25" si="1">Z12/Y12%</f>
        <v>85</v>
      </c>
      <c r="BB12" s="22">
        <f t="shared" ref="BB12:BB25" si="2">AI12/E12*100</f>
        <v>0.14478764478764478</v>
      </c>
      <c r="BC12" s="22">
        <f>AQ12/E12*100000</f>
        <v>48.262548262548265</v>
      </c>
      <c r="BD12" s="22">
        <f>AQ12/Y12%</f>
        <v>1</v>
      </c>
    </row>
    <row r="13" spans="2:56" ht="24" customHeight="1" x14ac:dyDescent="0.2">
      <c r="B13" s="16" t="s">
        <v>71</v>
      </c>
      <c r="C13" s="17"/>
      <c r="D13" s="18"/>
      <c r="E13" s="19">
        <v>1755</v>
      </c>
      <c r="F13" s="19">
        <v>1755</v>
      </c>
      <c r="G13" s="19">
        <v>0</v>
      </c>
      <c r="H13" s="19">
        <v>1627</v>
      </c>
      <c r="I13" s="19">
        <v>33</v>
      </c>
      <c r="J13" s="19">
        <v>6</v>
      </c>
      <c r="K13" s="19">
        <v>73</v>
      </c>
      <c r="L13" s="19">
        <v>15</v>
      </c>
      <c r="M13" s="19">
        <v>0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1627</v>
      </c>
      <c r="V13" s="19">
        <v>33</v>
      </c>
      <c r="W13" s="19">
        <v>95</v>
      </c>
      <c r="X13" s="19">
        <v>0</v>
      </c>
      <c r="Y13" s="19">
        <v>128</v>
      </c>
      <c r="Z13" s="19">
        <v>112</v>
      </c>
      <c r="AA13" s="19">
        <v>12</v>
      </c>
      <c r="AB13" s="19">
        <v>24</v>
      </c>
      <c r="AC13" s="19">
        <v>14</v>
      </c>
      <c r="AD13" s="19">
        <v>78</v>
      </c>
      <c r="AE13" s="19">
        <v>74</v>
      </c>
      <c r="AF13" s="19">
        <v>40</v>
      </c>
      <c r="AG13" s="19">
        <v>34</v>
      </c>
      <c r="AH13" s="19">
        <v>7</v>
      </c>
      <c r="AI13" s="19">
        <v>10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18</v>
      </c>
      <c r="AS13" s="19">
        <v>0</v>
      </c>
      <c r="AT13" s="19">
        <v>2</v>
      </c>
      <c r="AU13" s="19">
        <v>16</v>
      </c>
      <c r="AV13" s="19">
        <v>1</v>
      </c>
      <c r="AW13" s="20"/>
      <c r="AX13" s="19">
        <v>1864</v>
      </c>
      <c r="AY13" s="29"/>
      <c r="AZ13" s="21">
        <f t="shared" si="0"/>
        <v>7.2934472934472936</v>
      </c>
      <c r="BA13" s="22">
        <f t="shared" si="1"/>
        <v>87.5</v>
      </c>
      <c r="BB13" s="22">
        <f t="shared" si="2"/>
        <v>0.56980056980056981</v>
      </c>
      <c r="BC13" s="22">
        <f t="shared" ref="BC13:BC25" si="3">AQ13/E13*100000</f>
        <v>0</v>
      </c>
      <c r="BD13" s="22">
        <f t="shared" ref="BD13:BD25" si="4">AQ13/Y13%</f>
        <v>0</v>
      </c>
    </row>
    <row r="14" spans="2:56" ht="24" customHeight="1" x14ac:dyDescent="0.2">
      <c r="B14" s="16" t="s">
        <v>72</v>
      </c>
      <c r="C14" s="17"/>
      <c r="D14" s="18"/>
      <c r="E14" s="19">
        <v>2415</v>
      </c>
      <c r="F14" s="19">
        <v>2415</v>
      </c>
      <c r="G14" s="19">
        <v>0</v>
      </c>
      <c r="H14" s="19">
        <v>2289</v>
      </c>
      <c r="I14" s="19">
        <v>37</v>
      </c>
      <c r="J14" s="19">
        <v>10</v>
      </c>
      <c r="K14" s="19">
        <v>55</v>
      </c>
      <c r="L14" s="19">
        <v>23</v>
      </c>
      <c r="M14" s="19">
        <v>0</v>
      </c>
      <c r="N14" s="19">
        <v>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2289</v>
      </c>
      <c r="V14" s="19">
        <v>37</v>
      </c>
      <c r="W14" s="19">
        <v>89</v>
      </c>
      <c r="X14" s="19">
        <v>0</v>
      </c>
      <c r="Y14" s="19">
        <v>126</v>
      </c>
      <c r="Z14" s="19">
        <v>116</v>
      </c>
      <c r="AA14" s="19">
        <v>14</v>
      </c>
      <c r="AB14" s="19">
        <v>11</v>
      </c>
      <c r="AC14" s="19">
        <v>12</v>
      </c>
      <c r="AD14" s="19">
        <v>84</v>
      </c>
      <c r="AE14" s="19">
        <v>73</v>
      </c>
      <c r="AF14" s="19">
        <v>45</v>
      </c>
      <c r="AG14" s="19">
        <v>33</v>
      </c>
      <c r="AH14" s="19">
        <v>11</v>
      </c>
      <c r="AI14" s="19">
        <v>11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11</v>
      </c>
      <c r="AS14" s="19">
        <v>0</v>
      </c>
      <c r="AT14" s="19">
        <v>1</v>
      </c>
      <c r="AU14" s="19">
        <v>10</v>
      </c>
      <c r="AV14" s="19">
        <v>4</v>
      </c>
      <c r="AW14" s="20"/>
      <c r="AX14" s="19">
        <v>2754</v>
      </c>
      <c r="AY14" s="29"/>
      <c r="AZ14" s="21">
        <f t="shared" si="0"/>
        <v>5.2173913043478262</v>
      </c>
      <c r="BA14" s="22">
        <f t="shared" si="1"/>
        <v>92.063492063492063</v>
      </c>
      <c r="BB14" s="22">
        <f t="shared" si="2"/>
        <v>0.45548654244306419</v>
      </c>
      <c r="BC14" s="22">
        <f t="shared" si="3"/>
        <v>0</v>
      </c>
      <c r="BD14" s="22">
        <f t="shared" si="4"/>
        <v>0</v>
      </c>
    </row>
    <row r="15" spans="2:56" ht="24" customHeight="1" x14ac:dyDescent="0.2">
      <c r="B15" s="16" t="s">
        <v>73</v>
      </c>
      <c r="C15" s="17"/>
      <c r="D15" s="18"/>
      <c r="E15" s="19">
        <v>2164</v>
      </c>
      <c r="F15" s="19">
        <v>2164</v>
      </c>
      <c r="G15" s="19">
        <v>0</v>
      </c>
      <c r="H15" s="19">
        <v>2065</v>
      </c>
      <c r="I15" s="19">
        <v>25</v>
      </c>
      <c r="J15" s="19">
        <v>7</v>
      </c>
      <c r="K15" s="19">
        <v>44</v>
      </c>
      <c r="L15" s="19">
        <v>19</v>
      </c>
      <c r="M15" s="19">
        <v>3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2065</v>
      </c>
      <c r="V15" s="19">
        <v>25</v>
      </c>
      <c r="W15" s="19">
        <v>74</v>
      </c>
      <c r="X15" s="19">
        <v>0</v>
      </c>
      <c r="Y15" s="19">
        <v>99</v>
      </c>
      <c r="Z15" s="19">
        <v>79</v>
      </c>
      <c r="AA15" s="19">
        <v>9</v>
      </c>
      <c r="AB15" s="19">
        <v>14</v>
      </c>
      <c r="AC15" s="19">
        <v>15</v>
      </c>
      <c r="AD15" s="19">
        <v>51</v>
      </c>
      <c r="AE15" s="19">
        <v>53</v>
      </c>
      <c r="AF15" s="19">
        <v>18</v>
      </c>
      <c r="AG15" s="19">
        <v>23</v>
      </c>
      <c r="AH15" s="19">
        <v>9</v>
      </c>
      <c r="AI15" s="19">
        <v>10</v>
      </c>
      <c r="AJ15" s="19">
        <v>1</v>
      </c>
      <c r="AK15" s="19">
        <v>1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1</v>
      </c>
      <c r="AR15" s="19">
        <v>9</v>
      </c>
      <c r="AS15" s="19">
        <v>0</v>
      </c>
      <c r="AT15" s="19">
        <v>4</v>
      </c>
      <c r="AU15" s="19">
        <v>20</v>
      </c>
      <c r="AV15" s="19">
        <v>4</v>
      </c>
      <c r="AW15" s="20"/>
      <c r="AX15" s="19">
        <v>2267</v>
      </c>
      <c r="AY15" s="29"/>
      <c r="AZ15" s="21">
        <f t="shared" si="0"/>
        <v>4.5748613678373378</v>
      </c>
      <c r="BA15" s="22">
        <f t="shared" si="1"/>
        <v>79.797979797979792</v>
      </c>
      <c r="BB15" s="22">
        <f t="shared" si="2"/>
        <v>0.46210720887245843</v>
      </c>
      <c r="BC15" s="22">
        <f t="shared" si="3"/>
        <v>46.210720887245841</v>
      </c>
      <c r="BD15" s="22">
        <f t="shared" si="4"/>
        <v>1.0101010101010102</v>
      </c>
    </row>
    <row r="16" spans="2:56" ht="24" customHeight="1" x14ac:dyDescent="0.2">
      <c r="B16" s="16" t="s">
        <v>74</v>
      </c>
      <c r="C16" s="17"/>
      <c r="D16" s="18"/>
      <c r="E16" s="19">
        <v>2436</v>
      </c>
      <c r="F16" s="19">
        <v>2436</v>
      </c>
      <c r="G16" s="19">
        <v>0</v>
      </c>
      <c r="H16" s="19">
        <v>2343</v>
      </c>
      <c r="I16" s="19">
        <v>27</v>
      </c>
      <c r="J16" s="19">
        <v>10</v>
      </c>
      <c r="K16" s="19">
        <v>29</v>
      </c>
      <c r="L16" s="19">
        <v>23</v>
      </c>
      <c r="M16" s="19">
        <v>0</v>
      </c>
      <c r="N16" s="19">
        <v>4</v>
      </c>
      <c r="O16" s="19">
        <v>0</v>
      </c>
      <c r="P16" s="19">
        <v>0</v>
      </c>
      <c r="Q16" s="19">
        <v>0</v>
      </c>
      <c r="R16" s="19">
        <v>0</v>
      </c>
      <c r="S16" s="19">
        <v>1</v>
      </c>
      <c r="T16" s="19">
        <v>0</v>
      </c>
      <c r="U16" s="19">
        <v>2343</v>
      </c>
      <c r="V16" s="19">
        <v>27</v>
      </c>
      <c r="W16" s="19">
        <v>67</v>
      </c>
      <c r="X16" s="19">
        <v>0</v>
      </c>
      <c r="Y16" s="19">
        <v>93</v>
      </c>
      <c r="Z16" s="19">
        <v>83</v>
      </c>
      <c r="AA16" s="19">
        <v>13</v>
      </c>
      <c r="AB16" s="19">
        <v>8</v>
      </c>
      <c r="AC16" s="19">
        <v>13</v>
      </c>
      <c r="AD16" s="19">
        <v>53</v>
      </c>
      <c r="AE16" s="19">
        <v>50</v>
      </c>
      <c r="AF16" s="19">
        <v>27</v>
      </c>
      <c r="AG16" s="19">
        <v>17</v>
      </c>
      <c r="AH16" s="19">
        <v>10</v>
      </c>
      <c r="AI16" s="19">
        <v>12</v>
      </c>
      <c r="AJ16" s="19">
        <v>0</v>
      </c>
      <c r="AK16" s="19">
        <v>0</v>
      </c>
      <c r="AL16" s="19">
        <v>0</v>
      </c>
      <c r="AM16" s="19">
        <v>1</v>
      </c>
      <c r="AN16" s="19">
        <v>0</v>
      </c>
      <c r="AO16" s="19">
        <v>0</v>
      </c>
      <c r="AP16" s="19">
        <v>0</v>
      </c>
      <c r="AQ16" s="19">
        <v>0</v>
      </c>
      <c r="AR16" s="19">
        <v>9</v>
      </c>
      <c r="AS16" s="19">
        <v>0</v>
      </c>
      <c r="AT16" s="19">
        <v>2</v>
      </c>
      <c r="AU16" s="19">
        <v>10</v>
      </c>
      <c r="AV16" s="19">
        <v>5</v>
      </c>
      <c r="AW16" s="20"/>
      <c r="AX16" s="19">
        <v>2742</v>
      </c>
      <c r="AY16" s="29"/>
      <c r="AZ16" s="21">
        <f t="shared" si="0"/>
        <v>3.8177339901477834</v>
      </c>
      <c r="BA16" s="22">
        <f t="shared" si="1"/>
        <v>89.247311827956977</v>
      </c>
      <c r="BB16" s="22">
        <f t="shared" si="2"/>
        <v>0.49261083743842365</v>
      </c>
      <c r="BC16" s="22">
        <f t="shared" si="3"/>
        <v>0</v>
      </c>
      <c r="BD16" s="22">
        <f t="shared" si="4"/>
        <v>0</v>
      </c>
    </row>
    <row r="17" spans="2:56" ht="24" customHeight="1" x14ac:dyDescent="0.2">
      <c r="B17" s="16" t="s">
        <v>75</v>
      </c>
      <c r="C17" s="17"/>
      <c r="D17" s="18"/>
      <c r="E17" s="19">
        <v>1725</v>
      </c>
      <c r="F17" s="19">
        <v>1725</v>
      </c>
      <c r="G17" s="19">
        <v>4</v>
      </c>
      <c r="H17" s="19">
        <v>1670</v>
      </c>
      <c r="I17" s="19">
        <v>21</v>
      </c>
      <c r="J17" s="19">
        <v>5</v>
      </c>
      <c r="K17" s="19">
        <v>14</v>
      </c>
      <c r="L17" s="19">
        <v>6</v>
      </c>
      <c r="M17" s="19">
        <v>1</v>
      </c>
      <c r="N17" s="19">
        <v>4</v>
      </c>
      <c r="O17" s="19">
        <v>0</v>
      </c>
      <c r="P17" s="19">
        <v>1</v>
      </c>
      <c r="Q17" s="19">
        <v>0</v>
      </c>
      <c r="R17" s="19">
        <v>3</v>
      </c>
      <c r="S17" s="19">
        <v>0</v>
      </c>
      <c r="T17" s="19">
        <v>0</v>
      </c>
      <c r="U17" s="19">
        <v>1670</v>
      </c>
      <c r="V17" s="19">
        <v>21</v>
      </c>
      <c r="W17" s="19">
        <v>31</v>
      </c>
      <c r="X17" s="19">
        <v>3</v>
      </c>
      <c r="Y17" s="19">
        <v>55</v>
      </c>
      <c r="Z17" s="19">
        <v>46</v>
      </c>
      <c r="AA17" s="19">
        <v>15</v>
      </c>
      <c r="AB17" s="19">
        <v>5</v>
      </c>
      <c r="AC17" s="19">
        <v>7</v>
      </c>
      <c r="AD17" s="19">
        <v>25</v>
      </c>
      <c r="AE17" s="19">
        <v>25</v>
      </c>
      <c r="AF17" s="19">
        <v>15</v>
      </c>
      <c r="AG17" s="19">
        <v>12</v>
      </c>
      <c r="AH17" s="19">
        <v>2</v>
      </c>
      <c r="AI17" s="19">
        <v>6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9</v>
      </c>
      <c r="AS17" s="19">
        <v>0</v>
      </c>
      <c r="AT17" s="19">
        <v>1</v>
      </c>
      <c r="AU17" s="19">
        <v>9</v>
      </c>
      <c r="AV17" s="19">
        <v>1</v>
      </c>
      <c r="AW17" s="20"/>
      <c r="AX17" s="19">
        <v>1768</v>
      </c>
      <c r="AY17" s="29"/>
      <c r="AZ17" s="21">
        <f t="shared" si="0"/>
        <v>3.1884057971014492</v>
      </c>
      <c r="BA17" s="22">
        <f t="shared" si="1"/>
        <v>83.636363636363626</v>
      </c>
      <c r="BB17" s="22">
        <f t="shared" si="2"/>
        <v>0.34782608695652173</v>
      </c>
      <c r="BC17" s="22">
        <f t="shared" si="3"/>
        <v>0</v>
      </c>
      <c r="BD17" s="22">
        <f t="shared" si="4"/>
        <v>0</v>
      </c>
    </row>
    <row r="18" spans="2:56" ht="24" customHeight="1" x14ac:dyDescent="0.2">
      <c r="B18" s="16" t="s">
        <v>76</v>
      </c>
      <c r="C18" s="17"/>
      <c r="D18" s="18"/>
      <c r="E18" s="19">
        <v>1593</v>
      </c>
      <c r="F18" s="19">
        <v>1594</v>
      </c>
      <c r="G18" s="19">
        <v>1</v>
      </c>
      <c r="H18" s="19">
        <v>1555</v>
      </c>
      <c r="I18" s="19">
        <v>9</v>
      </c>
      <c r="J18" s="19">
        <v>4</v>
      </c>
      <c r="K18" s="19">
        <v>14</v>
      </c>
      <c r="L18" s="19">
        <v>8</v>
      </c>
      <c r="M18" s="19">
        <v>0</v>
      </c>
      <c r="N18" s="19">
        <v>2</v>
      </c>
      <c r="O18" s="19">
        <v>0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1555</v>
      </c>
      <c r="V18" s="19">
        <v>9</v>
      </c>
      <c r="W18" s="19">
        <v>28</v>
      </c>
      <c r="X18" s="19">
        <v>1</v>
      </c>
      <c r="Y18" s="19">
        <v>38</v>
      </c>
      <c r="Z18" s="19">
        <v>32</v>
      </c>
      <c r="AA18" s="19">
        <v>3</v>
      </c>
      <c r="AB18" s="19">
        <v>5</v>
      </c>
      <c r="AC18" s="19">
        <v>5</v>
      </c>
      <c r="AD18" s="19">
        <v>25</v>
      </c>
      <c r="AE18" s="19">
        <v>21</v>
      </c>
      <c r="AF18" s="19">
        <v>12</v>
      </c>
      <c r="AG18" s="19">
        <v>9</v>
      </c>
      <c r="AH18" s="19">
        <v>2</v>
      </c>
      <c r="AI18" s="19">
        <v>2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5</v>
      </c>
      <c r="AS18" s="19">
        <v>0</v>
      </c>
      <c r="AT18" s="19">
        <v>2</v>
      </c>
      <c r="AU18" s="19">
        <v>6</v>
      </c>
      <c r="AV18" s="19">
        <v>0</v>
      </c>
      <c r="AW18" s="20"/>
      <c r="AX18" s="19">
        <v>1725</v>
      </c>
      <c r="AY18" s="29"/>
      <c r="AZ18" s="21">
        <f t="shared" si="0"/>
        <v>2.3854362837413685</v>
      </c>
      <c r="BA18" s="22">
        <f t="shared" si="1"/>
        <v>84.21052631578948</v>
      </c>
      <c r="BB18" s="22">
        <f t="shared" si="2"/>
        <v>0.12554927809165098</v>
      </c>
      <c r="BC18" s="22">
        <f t="shared" si="3"/>
        <v>0</v>
      </c>
      <c r="BD18" s="22">
        <f t="shared" si="4"/>
        <v>0</v>
      </c>
    </row>
    <row r="19" spans="2:56" ht="24" customHeight="1" x14ac:dyDescent="0.2">
      <c r="B19" s="16" t="s">
        <v>77</v>
      </c>
      <c r="C19" s="17"/>
      <c r="D19" s="18"/>
      <c r="E19" s="19">
        <v>1314</v>
      </c>
      <c r="F19" s="19">
        <v>1314</v>
      </c>
      <c r="G19" s="19">
        <v>2</v>
      </c>
      <c r="H19" s="19">
        <v>1293</v>
      </c>
      <c r="I19" s="19">
        <v>8</v>
      </c>
      <c r="J19" s="19">
        <v>2</v>
      </c>
      <c r="K19" s="19">
        <v>6</v>
      </c>
      <c r="L19" s="19">
        <v>2</v>
      </c>
      <c r="M19" s="19">
        <v>0</v>
      </c>
      <c r="N19" s="19">
        <v>1</v>
      </c>
      <c r="O19" s="19">
        <v>0</v>
      </c>
      <c r="P19" s="19">
        <v>0</v>
      </c>
      <c r="Q19" s="19">
        <v>0</v>
      </c>
      <c r="R19" s="19">
        <v>2</v>
      </c>
      <c r="S19" s="19">
        <v>0</v>
      </c>
      <c r="T19" s="19">
        <v>0</v>
      </c>
      <c r="U19" s="19">
        <v>1293</v>
      </c>
      <c r="V19" s="19">
        <v>8</v>
      </c>
      <c r="W19" s="19">
        <v>11</v>
      </c>
      <c r="X19" s="19">
        <v>2</v>
      </c>
      <c r="Y19" s="19">
        <v>21</v>
      </c>
      <c r="Z19" s="19">
        <v>20</v>
      </c>
      <c r="AA19" s="19">
        <v>2</v>
      </c>
      <c r="AB19" s="19">
        <v>6</v>
      </c>
      <c r="AC19" s="19">
        <v>3</v>
      </c>
      <c r="AD19" s="19">
        <v>15</v>
      </c>
      <c r="AE19" s="19">
        <v>14</v>
      </c>
      <c r="AF19" s="19">
        <v>8</v>
      </c>
      <c r="AG19" s="19">
        <v>2</v>
      </c>
      <c r="AH19" s="19">
        <v>2</v>
      </c>
      <c r="AI19" s="19">
        <v>2</v>
      </c>
      <c r="AJ19" s="19">
        <v>1</v>
      </c>
      <c r="AK19" s="19">
        <v>0</v>
      </c>
      <c r="AL19" s="19">
        <v>0</v>
      </c>
      <c r="AM19" s="19">
        <v>1</v>
      </c>
      <c r="AN19" s="19">
        <v>0</v>
      </c>
      <c r="AO19" s="19">
        <v>0</v>
      </c>
      <c r="AP19" s="19">
        <v>0</v>
      </c>
      <c r="AQ19" s="19">
        <v>0</v>
      </c>
      <c r="AR19" s="19">
        <v>3</v>
      </c>
      <c r="AS19" s="19">
        <v>1</v>
      </c>
      <c r="AT19" s="19">
        <v>0</v>
      </c>
      <c r="AU19" s="19">
        <v>1</v>
      </c>
      <c r="AV19" s="19">
        <v>1</v>
      </c>
      <c r="AW19" s="20"/>
      <c r="AX19" s="19">
        <v>1391</v>
      </c>
      <c r="AY19" s="29"/>
      <c r="AZ19" s="21">
        <f t="shared" si="0"/>
        <v>1.5981735159817352</v>
      </c>
      <c r="BA19" s="22">
        <f t="shared" si="1"/>
        <v>95.238095238095241</v>
      </c>
      <c r="BB19" s="22">
        <f t="shared" si="2"/>
        <v>0.15220700152207001</v>
      </c>
      <c r="BC19" s="22">
        <f t="shared" si="3"/>
        <v>0</v>
      </c>
      <c r="BD19" s="22">
        <f t="shared" si="4"/>
        <v>0</v>
      </c>
    </row>
    <row r="20" spans="2:56" ht="24" customHeight="1" x14ac:dyDescent="0.2">
      <c r="B20" s="16" t="s">
        <v>78</v>
      </c>
      <c r="C20" s="17"/>
      <c r="D20" s="18"/>
      <c r="E20" s="19">
        <v>1880</v>
      </c>
      <c r="F20" s="19">
        <v>1880</v>
      </c>
      <c r="G20" s="19">
        <v>1</v>
      </c>
      <c r="H20" s="19">
        <v>1858</v>
      </c>
      <c r="I20" s="19">
        <v>6</v>
      </c>
      <c r="J20" s="19">
        <v>2</v>
      </c>
      <c r="K20" s="19">
        <v>9</v>
      </c>
      <c r="L20" s="19">
        <v>2</v>
      </c>
      <c r="M20" s="19">
        <v>0</v>
      </c>
      <c r="N20" s="19">
        <v>2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1858</v>
      </c>
      <c r="V20" s="19">
        <v>6</v>
      </c>
      <c r="W20" s="19">
        <v>15</v>
      </c>
      <c r="X20" s="19">
        <v>1</v>
      </c>
      <c r="Y20" s="19">
        <v>22</v>
      </c>
      <c r="Z20" s="19">
        <v>17</v>
      </c>
      <c r="AA20" s="19">
        <v>1</v>
      </c>
      <c r="AB20" s="19">
        <v>1</v>
      </c>
      <c r="AC20" s="19">
        <v>8</v>
      </c>
      <c r="AD20" s="19">
        <v>9</v>
      </c>
      <c r="AE20" s="19">
        <v>8</v>
      </c>
      <c r="AF20" s="19">
        <v>7</v>
      </c>
      <c r="AG20" s="19">
        <v>2</v>
      </c>
      <c r="AH20" s="19">
        <v>2</v>
      </c>
      <c r="AI20" s="19">
        <v>1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3</v>
      </c>
      <c r="AS20" s="19">
        <v>1</v>
      </c>
      <c r="AT20" s="19">
        <v>0</v>
      </c>
      <c r="AU20" s="19">
        <v>5</v>
      </c>
      <c r="AV20" s="19">
        <v>1</v>
      </c>
      <c r="AW20" s="20"/>
      <c r="AX20" s="19">
        <v>1902</v>
      </c>
      <c r="AY20" s="29"/>
      <c r="AZ20" s="21">
        <f t="shared" si="0"/>
        <v>1.1702127659574468</v>
      </c>
      <c r="BA20" s="22">
        <f t="shared" si="1"/>
        <v>77.272727272727266</v>
      </c>
      <c r="BB20" s="22">
        <f t="shared" si="2"/>
        <v>5.3191489361702128E-2</v>
      </c>
      <c r="BC20" s="22">
        <f t="shared" si="3"/>
        <v>0</v>
      </c>
      <c r="BD20" s="22">
        <f t="shared" si="4"/>
        <v>0</v>
      </c>
    </row>
    <row r="21" spans="2:56" ht="24" customHeight="1" x14ac:dyDescent="0.2">
      <c r="B21" s="16" t="s">
        <v>79</v>
      </c>
      <c r="C21" s="17"/>
      <c r="D21" s="18"/>
      <c r="E21" s="19">
        <v>1712</v>
      </c>
      <c r="F21" s="19">
        <v>1712</v>
      </c>
      <c r="G21" s="19">
        <v>0</v>
      </c>
      <c r="H21" s="19">
        <v>1700</v>
      </c>
      <c r="I21" s="19">
        <v>4</v>
      </c>
      <c r="J21" s="19">
        <v>2</v>
      </c>
      <c r="K21" s="19">
        <v>1</v>
      </c>
      <c r="L21" s="19">
        <v>1</v>
      </c>
      <c r="M21" s="19">
        <v>2</v>
      </c>
      <c r="N21" s="19">
        <v>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1700</v>
      </c>
      <c r="V21" s="19">
        <v>4</v>
      </c>
      <c r="W21" s="19">
        <v>8</v>
      </c>
      <c r="X21" s="19">
        <v>0</v>
      </c>
      <c r="Y21" s="19">
        <v>12</v>
      </c>
      <c r="Z21" s="19">
        <v>9</v>
      </c>
      <c r="AA21" s="19">
        <v>0</v>
      </c>
      <c r="AB21" s="19">
        <v>2</v>
      </c>
      <c r="AC21" s="19">
        <v>3</v>
      </c>
      <c r="AD21" s="19">
        <v>7</v>
      </c>
      <c r="AE21" s="19">
        <v>5</v>
      </c>
      <c r="AF21" s="19">
        <v>3</v>
      </c>
      <c r="AG21" s="19">
        <v>1</v>
      </c>
      <c r="AH21" s="19">
        <v>0</v>
      </c>
      <c r="AI21" s="19">
        <v>2</v>
      </c>
      <c r="AJ21" s="19">
        <v>0</v>
      </c>
      <c r="AK21" s="19">
        <v>0</v>
      </c>
      <c r="AL21" s="19">
        <v>1</v>
      </c>
      <c r="AM21" s="19">
        <v>0</v>
      </c>
      <c r="AN21" s="19">
        <v>0</v>
      </c>
      <c r="AO21" s="19">
        <v>0</v>
      </c>
      <c r="AP21" s="19">
        <v>0</v>
      </c>
      <c r="AQ21" s="19">
        <v>1</v>
      </c>
      <c r="AR21" s="19">
        <v>1</v>
      </c>
      <c r="AS21" s="19">
        <v>0</v>
      </c>
      <c r="AT21" s="19">
        <v>1</v>
      </c>
      <c r="AU21" s="19">
        <v>3</v>
      </c>
      <c r="AV21" s="19">
        <v>0</v>
      </c>
      <c r="AW21" s="20"/>
      <c r="AX21" s="19">
        <v>1842</v>
      </c>
      <c r="AY21" s="29"/>
      <c r="AZ21" s="21">
        <f t="shared" si="0"/>
        <v>0.7009345794392523</v>
      </c>
      <c r="BA21" s="22">
        <f t="shared" si="1"/>
        <v>75</v>
      </c>
      <c r="BB21" s="22">
        <f t="shared" si="2"/>
        <v>0.11682242990654204</v>
      </c>
      <c r="BC21" s="22">
        <f t="shared" si="3"/>
        <v>58.411214953271021</v>
      </c>
      <c r="BD21" s="22">
        <f t="shared" si="4"/>
        <v>8.3333333333333339</v>
      </c>
    </row>
    <row r="22" spans="2:56" ht="24" customHeight="1" x14ac:dyDescent="0.2">
      <c r="B22" s="16" t="s">
        <v>80</v>
      </c>
      <c r="C22" s="17"/>
      <c r="D22" s="18"/>
      <c r="E22" s="19">
        <v>1569</v>
      </c>
      <c r="F22" s="19">
        <v>1569</v>
      </c>
      <c r="G22" s="19">
        <v>0</v>
      </c>
      <c r="H22" s="19">
        <v>1552</v>
      </c>
      <c r="I22" s="19">
        <v>7</v>
      </c>
      <c r="J22" s="19">
        <v>1</v>
      </c>
      <c r="K22" s="19">
        <v>3</v>
      </c>
      <c r="L22" s="19">
        <v>4</v>
      </c>
      <c r="M22" s="19">
        <v>0</v>
      </c>
      <c r="N22" s="19">
        <v>2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1552</v>
      </c>
      <c r="V22" s="19">
        <v>7</v>
      </c>
      <c r="W22" s="19">
        <v>10</v>
      </c>
      <c r="X22" s="19">
        <v>0</v>
      </c>
      <c r="Y22" s="19">
        <v>17</v>
      </c>
      <c r="Z22" s="19">
        <v>15</v>
      </c>
      <c r="AA22" s="19">
        <v>2</v>
      </c>
      <c r="AB22" s="19">
        <v>4</v>
      </c>
      <c r="AC22" s="19">
        <v>2</v>
      </c>
      <c r="AD22" s="19">
        <v>9</v>
      </c>
      <c r="AE22" s="19">
        <v>8</v>
      </c>
      <c r="AF22" s="19">
        <v>5</v>
      </c>
      <c r="AG22" s="19">
        <v>5</v>
      </c>
      <c r="AH22" s="19">
        <v>0</v>
      </c>
      <c r="AI22" s="19">
        <v>1</v>
      </c>
      <c r="AJ22" s="19">
        <v>0</v>
      </c>
      <c r="AK22" s="19">
        <v>0</v>
      </c>
      <c r="AL22" s="19">
        <v>1</v>
      </c>
      <c r="AM22" s="19">
        <v>0</v>
      </c>
      <c r="AN22" s="19">
        <v>0</v>
      </c>
      <c r="AO22" s="19">
        <v>0</v>
      </c>
      <c r="AP22" s="19">
        <v>0</v>
      </c>
      <c r="AQ22" s="19">
        <v>1</v>
      </c>
      <c r="AR22" s="19">
        <v>1</v>
      </c>
      <c r="AS22" s="19">
        <v>0</v>
      </c>
      <c r="AT22" s="19">
        <v>1</v>
      </c>
      <c r="AU22" s="19">
        <v>2</v>
      </c>
      <c r="AV22" s="19">
        <v>1</v>
      </c>
      <c r="AW22" s="20"/>
      <c r="AX22" s="19">
        <v>1375</v>
      </c>
      <c r="AY22" s="29"/>
      <c r="AZ22" s="21">
        <f t="shared" si="0"/>
        <v>1.0834926704907584</v>
      </c>
      <c r="BA22" s="22">
        <f t="shared" si="1"/>
        <v>88.235294117647058</v>
      </c>
      <c r="BB22" s="22">
        <f t="shared" si="2"/>
        <v>6.3734862970044617E-2</v>
      </c>
      <c r="BC22" s="22">
        <f t="shared" si="3"/>
        <v>63.73486297004461</v>
      </c>
      <c r="BD22" s="22">
        <f t="shared" si="4"/>
        <v>5.8823529411764701</v>
      </c>
    </row>
    <row r="23" spans="2:56" ht="24" customHeight="1" x14ac:dyDescent="0.2">
      <c r="B23" s="16" t="s">
        <v>81</v>
      </c>
      <c r="C23" s="17"/>
      <c r="D23" s="18"/>
      <c r="E23" s="19">
        <v>787</v>
      </c>
      <c r="F23" s="19">
        <v>787</v>
      </c>
      <c r="G23" s="19">
        <v>1</v>
      </c>
      <c r="H23" s="19">
        <v>778</v>
      </c>
      <c r="I23" s="19">
        <v>0</v>
      </c>
      <c r="J23" s="19">
        <v>0</v>
      </c>
      <c r="K23" s="19">
        <v>3</v>
      </c>
      <c r="L23" s="19">
        <v>1</v>
      </c>
      <c r="M23" s="19">
        <v>1</v>
      </c>
      <c r="N23" s="19">
        <v>1</v>
      </c>
      <c r="O23" s="19">
        <v>0</v>
      </c>
      <c r="P23" s="19">
        <v>2</v>
      </c>
      <c r="Q23" s="19">
        <v>0</v>
      </c>
      <c r="R23" s="19">
        <v>1</v>
      </c>
      <c r="S23" s="19">
        <v>0</v>
      </c>
      <c r="T23" s="19">
        <v>0</v>
      </c>
      <c r="U23" s="19">
        <v>778</v>
      </c>
      <c r="V23" s="19">
        <v>0</v>
      </c>
      <c r="W23" s="19">
        <v>8</v>
      </c>
      <c r="X23" s="19">
        <v>1</v>
      </c>
      <c r="Y23" s="19">
        <v>9</v>
      </c>
      <c r="Z23" s="19">
        <v>7</v>
      </c>
      <c r="AA23" s="19">
        <v>2</v>
      </c>
      <c r="AB23" s="19">
        <v>1</v>
      </c>
      <c r="AC23" s="19">
        <v>5</v>
      </c>
      <c r="AD23" s="19">
        <v>5</v>
      </c>
      <c r="AE23" s="19">
        <v>4</v>
      </c>
      <c r="AF23" s="19">
        <v>2</v>
      </c>
      <c r="AG23" s="19">
        <v>2</v>
      </c>
      <c r="AH23" s="19">
        <v>0</v>
      </c>
      <c r="AI23" s="19">
        <v>0</v>
      </c>
      <c r="AJ23" s="19">
        <v>0</v>
      </c>
      <c r="AK23" s="19">
        <v>1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1</v>
      </c>
      <c r="AR23" s="19">
        <v>0</v>
      </c>
      <c r="AS23" s="19">
        <v>0</v>
      </c>
      <c r="AT23" s="19">
        <v>2</v>
      </c>
      <c r="AU23" s="19">
        <v>2</v>
      </c>
      <c r="AV23" s="19">
        <v>0</v>
      </c>
      <c r="AW23" s="20"/>
      <c r="AX23" s="19">
        <v>714</v>
      </c>
      <c r="AY23" s="29"/>
      <c r="AZ23" s="21">
        <f t="shared" si="0"/>
        <v>1.1435832274459974</v>
      </c>
      <c r="BA23" s="22">
        <f t="shared" si="1"/>
        <v>77.777777777777786</v>
      </c>
      <c r="BB23" s="22">
        <f t="shared" si="2"/>
        <v>0</v>
      </c>
      <c r="BC23" s="22">
        <f t="shared" si="3"/>
        <v>127.06480304955528</v>
      </c>
      <c r="BD23" s="22">
        <f t="shared" si="4"/>
        <v>11.111111111111111</v>
      </c>
    </row>
    <row r="24" spans="2:56" ht="24" customHeight="1" x14ac:dyDescent="0.2">
      <c r="B24" s="16" t="s">
        <v>82</v>
      </c>
      <c r="C24" s="17"/>
      <c r="D24" s="18"/>
      <c r="E24" s="19">
        <v>402</v>
      </c>
      <c r="F24" s="19">
        <v>402</v>
      </c>
      <c r="G24" s="19">
        <v>0</v>
      </c>
      <c r="H24" s="19">
        <v>398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1</v>
      </c>
      <c r="R24" s="19">
        <v>0</v>
      </c>
      <c r="S24" s="19">
        <v>1</v>
      </c>
      <c r="T24" s="19">
        <v>3</v>
      </c>
      <c r="U24" s="19">
        <v>394</v>
      </c>
      <c r="V24" s="19">
        <v>1</v>
      </c>
      <c r="W24" s="19">
        <v>7</v>
      </c>
      <c r="X24" s="19">
        <v>0</v>
      </c>
      <c r="Y24" s="19">
        <v>8</v>
      </c>
      <c r="Z24" s="19">
        <v>3</v>
      </c>
      <c r="AA24" s="19">
        <v>0</v>
      </c>
      <c r="AB24" s="19">
        <v>0</v>
      </c>
      <c r="AC24" s="19">
        <v>1</v>
      </c>
      <c r="AD24" s="19">
        <v>1</v>
      </c>
      <c r="AE24" s="19">
        <v>1</v>
      </c>
      <c r="AF24" s="19">
        <v>1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1</v>
      </c>
      <c r="AU24" s="19">
        <v>5</v>
      </c>
      <c r="AV24" s="19">
        <v>1</v>
      </c>
      <c r="AW24" s="20"/>
      <c r="AX24" s="19">
        <v>337</v>
      </c>
      <c r="AY24" s="29"/>
      <c r="AZ24" s="21">
        <f t="shared" si="0"/>
        <v>1.9900497512437814</v>
      </c>
      <c r="BA24" s="22">
        <f t="shared" si="1"/>
        <v>37.5</v>
      </c>
      <c r="BB24" s="22">
        <f t="shared" si="2"/>
        <v>0</v>
      </c>
      <c r="BC24" s="22">
        <f t="shared" si="3"/>
        <v>0</v>
      </c>
      <c r="BD24" s="22">
        <f t="shared" si="4"/>
        <v>0</v>
      </c>
    </row>
    <row r="25" spans="2:56" ht="24" customHeight="1" x14ac:dyDescent="0.2">
      <c r="B25" s="31" t="s">
        <v>83</v>
      </c>
      <c r="C25" s="32"/>
      <c r="D25" s="18"/>
      <c r="E25" s="19">
        <v>21824</v>
      </c>
      <c r="F25" s="19">
        <v>21825</v>
      </c>
      <c r="G25" s="19">
        <v>9</v>
      </c>
      <c r="H25" s="19">
        <v>21100</v>
      </c>
      <c r="I25" s="19">
        <v>200</v>
      </c>
      <c r="J25" s="19">
        <v>50</v>
      </c>
      <c r="K25" s="19">
        <v>321</v>
      </c>
      <c r="L25" s="19">
        <v>112</v>
      </c>
      <c r="M25" s="19">
        <v>7</v>
      </c>
      <c r="N25" s="19">
        <v>21</v>
      </c>
      <c r="O25" s="19">
        <v>0</v>
      </c>
      <c r="P25" s="19">
        <v>4</v>
      </c>
      <c r="Q25" s="19">
        <v>1</v>
      </c>
      <c r="R25" s="19">
        <v>8</v>
      </c>
      <c r="S25" s="19">
        <v>2</v>
      </c>
      <c r="T25" s="19">
        <v>3</v>
      </c>
      <c r="U25" s="19">
        <v>21096</v>
      </c>
      <c r="V25" s="19">
        <v>200</v>
      </c>
      <c r="W25" s="19">
        <v>521</v>
      </c>
      <c r="X25" s="19">
        <v>8</v>
      </c>
      <c r="Y25" s="19">
        <v>728</v>
      </c>
      <c r="Z25" s="19">
        <v>624</v>
      </c>
      <c r="AA25" s="19">
        <v>84</v>
      </c>
      <c r="AB25" s="19">
        <v>97</v>
      </c>
      <c r="AC25" s="19">
        <v>100</v>
      </c>
      <c r="AD25" s="19">
        <v>424</v>
      </c>
      <c r="AE25" s="19">
        <v>387</v>
      </c>
      <c r="AF25" s="19">
        <v>208</v>
      </c>
      <c r="AG25" s="19">
        <v>170</v>
      </c>
      <c r="AH25" s="19">
        <v>51</v>
      </c>
      <c r="AI25" s="19">
        <v>60</v>
      </c>
      <c r="AJ25" s="19">
        <v>2</v>
      </c>
      <c r="AK25" s="19">
        <v>3</v>
      </c>
      <c r="AL25" s="19">
        <v>2</v>
      </c>
      <c r="AM25" s="19">
        <v>2</v>
      </c>
      <c r="AN25" s="19">
        <v>0</v>
      </c>
      <c r="AO25" s="19">
        <v>0</v>
      </c>
      <c r="AP25" s="19">
        <v>0</v>
      </c>
      <c r="AQ25" s="19">
        <v>5</v>
      </c>
      <c r="AR25" s="19">
        <v>82</v>
      </c>
      <c r="AS25" s="19">
        <v>2</v>
      </c>
      <c r="AT25" s="19">
        <v>19</v>
      </c>
      <c r="AU25" s="19">
        <v>104</v>
      </c>
      <c r="AV25" s="19">
        <v>24</v>
      </c>
      <c r="AW25" s="20"/>
      <c r="AX25" s="19">
        <v>22776</v>
      </c>
      <c r="AY25" s="29"/>
      <c r="AZ25" s="21">
        <f t="shared" si="0"/>
        <v>3.3357771260997064</v>
      </c>
      <c r="BA25" s="22">
        <f t="shared" si="1"/>
        <v>85.714285714285708</v>
      </c>
      <c r="BB25" s="22">
        <f t="shared" si="2"/>
        <v>0.27492668621700883</v>
      </c>
      <c r="BC25" s="22">
        <f t="shared" si="3"/>
        <v>22.910557184750733</v>
      </c>
      <c r="BD25" s="22">
        <f t="shared" si="4"/>
        <v>0.68681318681318682</v>
      </c>
    </row>
    <row r="26" spans="2:56" ht="45" customHeight="1" x14ac:dyDescent="0.3">
      <c r="B26" s="1" t="s">
        <v>84</v>
      </c>
      <c r="C26" s="9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5"/>
      <c r="AY26" s="36"/>
      <c r="AZ26" s="36"/>
      <c r="BA26" s="36"/>
      <c r="BB26" s="36"/>
      <c r="BC26" s="36"/>
      <c r="BD26" s="36"/>
    </row>
    <row r="27" spans="2:56" ht="39.950000000000003" customHeight="1" x14ac:dyDescent="0.2">
      <c r="B27" s="7" t="s">
        <v>85</v>
      </c>
      <c r="C27" s="8"/>
      <c r="D27" s="8"/>
      <c r="E27" s="8"/>
      <c r="F27" s="3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8"/>
      <c r="AW27" s="8"/>
      <c r="AX27" s="38"/>
      <c r="AY27" s="8"/>
      <c r="AZ27" s="38"/>
      <c r="BA27" s="8"/>
      <c r="BB27" s="8"/>
      <c r="BC27" s="38"/>
      <c r="BD27" s="38" t="str">
        <f>BD2</f>
        <v>（令和２年３月末日現在）</v>
      </c>
    </row>
    <row r="28" spans="2:56" ht="24.95" customHeight="1" x14ac:dyDescent="0.15">
      <c r="B28" s="160" t="s">
        <v>3</v>
      </c>
      <c r="C28" s="161"/>
      <c r="D28" s="146" t="s">
        <v>4</v>
      </c>
      <c r="E28" s="134" t="s">
        <v>5</v>
      </c>
      <c r="F28" s="157" t="s">
        <v>6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9"/>
      <c r="S28" s="175" t="s">
        <v>7</v>
      </c>
      <c r="T28" s="150"/>
      <c r="U28" s="175" t="s">
        <v>8</v>
      </c>
      <c r="V28" s="176"/>
      <c r="W28" s="176"/>
      <c r="X28" s="150"/>
      <c r="Y28" s="134" t="s">
        <v>9</v>
      </c>
      <c r="Z28" s="134" t="s">
        <v>10</v>
      </c>
      <c r="AA28" s="153" t="s">
        <v>11</v>
      </c>
      <c r="AB28" s="153"/>
      <c r="AC28" s="153"/>
      <c r="AD28" s="153"/>
      <c r="AE28" s="153"/>
      <c r="AF28" s="153" t="s">
        <v>12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34" t="s">
        <v>13</v>
      </c>
      <c r="AV28" s="134" t="s">
        <v>14</v>
      </c>
      <c r="AW28" s="134" t="s">
        <v>15</v>
      </c>
      <c r="AX28" s="134" t="s">
        <v>16</v>
      </c>
      <c r="AY28" s="134" t="s">
        <v>17</v>
      </c>
      <c r="AZ28" s="134" t="s">
        <v>18</v>
      </c>
      <c r="BA28" s="134" t="s">
        <v>19</v>
      </c>
      <c r="BB28" s="134" t="s">
        <v>20</v>
      </c>
      <c r="BC28" s="134" t="s">
        <v>21</v>
      </c>
      <c r="BD28" s="134" t="s">
        <v>22</v>
      </c>
    </row>
    <row r="29" spans="2:56" ht="24.95" customHeight="1" x14ac:dyDescent="0.15">
      <c r="B29" s="173"/>
      <c r="C29" s="174"/>
      <c r="D29" s="147"/>
      <c r="E29" s="135"/>
      <c r="F29" s="146" t="s">
        <v>23</v>
      </c>
      <c r="G29" s="170" t="s">
        <v>24</v>
      </c>
      <c r="H29" s="157" t="s">
        <v>25</v>
      </c>
      <c r="I29" s="158"/>
      <c r="J29" s="158"/>
      <c r="K29" s="158"/>
      <c r="L29" s="158"/>
      <c r="M29" s="159"/>
      <c r="N29" s="178" t="s">
        <v>26</v>
      </c>
      <c r="O29" s="178"/>
      <c r="P29" s="178"/>
      <c r="Q29" s="153" t="s">
        <v>27</v>
      </c>
      <c r="R29" s="153"/>
      <c r="S29" s="151"/>
      <c r="T29" s="152"/>
      <c r="U29" s="151"/>
      <c r="V29" s="177"/>
      <c r="W29" s="177"/>
      <c r="X29" s="152"/>
      <c r="Y29" s="135"/>
      <c r="Z29" s="135"/>
      <c r="AA29" s="149" t="s">
        <v>28</v>
      </c>
      <c r="AB29" s="150"/>
      <c r="AC29" s="134" t="s">
        <v>29</v>
      </c>
      <c r="AD29" s="134" t="s">
        <v>30</v>
      </c>
      <c r="AE29" s="134" t="s">
        <v>31</v>
      </c>
      <c r="AF29" s="134" t="s">
        <v>32</v>
      </c>
      <c r="AG29" s="157" t="s">
        <v>33</v>
      </c>
      <c r="AH29" s="158"/>
      <c r="AI29" s="158"/>
      <c r="AJ29" s="158"/>
      <c r="AK29" s="158"/>
      <c r="AL29" s="159"/>
      <c r="AM29" s="160" t="s">
        <v>34</v>
      </c>
      <c r="AN29" s="161"/>
      <c r="AO29" s="162"/>
      <c r="AP29" s="143" t="s">
        <v>35</v>
      </c>
      <c r="AQ29" s="146" t="s">
        <v>36</v>
      </c>
      <c r="AR29" s="146" t="s">
        <v>37</v>
      </c>
      <c r="AS29" s="163" t="s">
        <v>38</v>
      </c>
      <c r="AT29" s="163" t="s">
        <v>39</v>
      </c>
      <c r="AU29" s="154"/>
      <c r="AV29" s="135"/>
      <c r="AW29" s="135"/>
      <c r="AX29" s="135"/>
      <c r="AY29" s="135"/>
      <c r="AZ29" s="135"/>
      <c r="BA29" s="135"/>
      <c r="BB29" s="135"/>
      <c r="BC29" s="135"/>
      <c r="BD29" s="135"/>
    </row>
    <row r="30" spans="2:56" ht="24.95" customHeight="1" x14ac:dyDescent="0.15">
      <c r="B30" s="173"/>
      <c r="C30" s="174"/>
      <c r="D30" s="147"/>
      <c r="E30" s="135"/>
      <c r="F30" s="147"/>
      <c r="G30" s="171"/>
      <c r="H30" s="137" t="s">
        <v>40</v>
      </c>
      <c r="I30" s="140" t="s">
        <v>41</v>
      </c>
      <c r="J30" s="140" t="s">
        <v>42</v>
      </c>
      <c r="K30" s="137" t="s">
        <v>43</v>
      </c>
      <c r="L30" s="137" t="s">
        <v>44</v>
      </c>
      <c r="M30" s="137" t="s">
        <v>45</v>
      </c>
      <c r="N30" s="137" t="s">
        <v>46</v>
      </c>
      <c r="O30" s="137" t="s">
        <v>47</v>
      </c>
      <c r="P30" s="137" t="s">
        <v>48</v>
      </c>
      <c r="Q30" s="137" t="s">
        <v>49</v>
      </c>
      <c r="R30" s="140" t="s">
        <v>50</v>
      </c>
      <c r="S30" s="140" t="s">
        <v>51</v>
      </c>
      <c r="T30" s="140" t="s">
        <v>52</v>
      </c>
      <c r="U30" s="140" t="s">
        <v>53</v>
      </c>
      <c r="V30" s="140" t="s">
        <v>54</v>
      </c>
      <c r="W30" s="140" t="s">
        <v>55</v>
      </c>
      <c r="X30" s="140" t="s">
        <v>50</v>
      </c>
      <c r="Y30" s="135"/>
      <c r="Z30" s="135"/>
      <c r="AA30" s="151"/>
      <c r="AB30" s="152"/>
      <c r="AC30" s="135"/>
      <c r="AD30" s="135"/>
      <c r="AE30" s="135"/>
      <c r="AF30" s="135"/>
      <c r="AG30" s="15" t="s">
        <v>56</v>
      </c>
      <c r="AH30" s="157" t="s">
        <v>57</v>
      </c>
      <c r="AI30" s="158"/>
      <c r="AJ30" s="159"/>
      <c r="AK30" s="168" t="s">
        <v>58</v>
      </c>
      <c r="AL30" s="169"/>
      <c r="AM30" s="134" t="s">
        <v>59</v>
      </c>
      <c r="AN30" s="157" t="s">
        <v>60</v>
      </c>
      <c r="AO30" s="159"/>
      <c r="AP30" s="144"/>
      <c r="AQ30" s="147"/>
      <c r="AR30" s="147"/>
      <c r="AS30" s="164"/>
      <c r="AT30" s="166"/>
      <c r="AU30" s="154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ht="24.95" customHeight="1" x14ac:dyDescent="0.15">
      <c r="B31" s="173"/>
      <c r="C31" s="174"/>
      <c r="D31" s="147"/>
      <c r="E31" s="135"/>
      <c r="F31" s="147"/>
      <c r="G31" s="171"/>
      <c r="H31" s="138"/>
      <c r="I31" s="141"/>
      <c r="J31" s="141"/>
      <c r="K31" s="138"/>
      <c r="L31" s="138"/>
      <c r="M31" s="138"/>
      <c r="N31" s="138"/>
      <c r="O31" s="138"/>
      <c r="P31" s="138"/>
      <c r="Q31" s="138"/>
      <c r="R31" s="141"/>
      <c r="S31" s="141"/>
      <c r="T31" s="141"/>
      <c r="U31" s="141"/>
      <c r="V31" s="141"/>
      <c r="W31" s="141"/>
      <c r="X31" s="141"/>
      <c r="Y31" s="135"/>
      <c r="Z31" s="135"/>
      <c r="AA31" s="170" t="s">
        <v>61</v>
      </c>
      <c r="AB31" s="170" t="s">
        <v>62</v>
      </c>
      <c r="AC31" s="135"/>
      <c r="AD31" s="135"/>
      <c r="AE31" s="135"/>
      <c r="AF31" s="135"/>
      <c r="AG31" s="134" t="s">
        <v>63</v>
      </c>
      <c r="AH31" s="134" t="s">
        <v>64</v>
      </c>
      <c r="AI31" s="134" t="s">
        <v>65</v>
      </c>
      <c r="AJ31" s="146" t="s">
        <v>66</v>
      </c>
      <c r="AK31" s="134" t="s">
        <v>67</v>
      </c>
      <c r="AL31" s="134" t="s">
        <v>68</v>
      </c>
      <c r="AM31" s="135"/>
      <c r="AN31" s="134" t="s">
        <v>67</v>
      </c>
      <c r="AO31" s="134" t="s">
        <v>68</v>
      </c>
      <c r="AP31" s="144"/>
      <c r="AQ31" s="147"/>
      <c r="AR31" s="147"/>
      <c r="AS31" s="164"/>
      <c r="AT31" s="166"/>
      <c r="AU31" s="154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ht="24.95" customHeight="1" x14ac:dyDescent="0.15">
      <c r="B32" s="173"/>
      <c r="C32" s="174"/>
      <c r="D32" s="147"/>
      <c r="E32" s="135"/>
      <c r="F32" s="147"/>
      <c r="G32" s="171"/>
      <c r="H32" s="138"/>
      <c r="I32" s="141"/>
      <c r="J32" s="141"/>
      <c r="K32" s="138"/>
      <c r="L32" s="138"/>
      <c r="M32" s="138"/>
      <c r="N32" s="138"/>
      <c r="O32" s="138"/>
      <c r="P32" s="138"/>
      <c r="Q32" s="138"/>
      <c r="R32" s="141"/>
      <c r="S32" s="141"/>
      <c r="T32" s="141"/>
      <c r="U32" s="141"/>
      <c r="V32" s="141"/>
      <c r="W32" s="141"/>
      <c r="X32" s="141"/>
      <c r="Y32" s="135"/>
      <c r="Z32" s="135"/>
      <c r="AA32" s="171"/>
      <c r="AB32" s="171"/>
      <c r="AC32" s="135"/>
      <c r="AD32" s="135"/>
      <c r="AE32" s="135"/>
      <c r="AF32" s="135"/>
      <c r="AG32" s="135"/>
      <c r="AH32" s="135"/>
      <c r="AI32" s="135"/>
      <c r="AJ32" s="147"/>
      <c r="AK32" s="135"/>
      <c r="AL32" s="135"/>
      <c r="AM32" s="135"/>
      <c r="AN32" s="135"/>
      <c r="AO32" s="135"/>
      <c r="AP32" s="144"/>
      <c r="AQ32" s="147"/>
      <c r="AR32" s="147"/>
      <c r="AS32" s="164"/>
      <c r="AT32" s="166"/>
      <c r="AU32" s="154"/>
      <c r="AV32" s="135"/>
      <c r="AW32" s="135"/>
      <c r="AX32" s="135"/>
      <c r="AY32" s="135"/>
      <c r="AZ32" s="135"/>
      <c r="BA32" s="135"/>
      <c r="BB32" s="135"/>
      <c r="BC32" s="135"/>
      <c r="BD32" s="135"/>
    </row>
    <row r="33" spans="2:56" ht="24.95" customHeight="1" x14ac:dyDescent="0.15">
      <c r="B33" s="173"/>
      <c r="C33" s="174"/>
      <c r="D33" s="147"/>
      <c r="E33" s="135"/>
      <c r="F33" s="147"/>
      <c r="G33" s="171"/>
      <c r="H33" s="138"/>
      <c r="I33" s="141"/>
      <c r="J33" s="141"/>
      <c r="K33" s="138"/>
      <c r="L33" s="138"/>
      <c r="M33" s="138"/>
      <c r="N33" s="138"/>
      <c r="O33" s="138"/>
      <c r="P33" s="138"/>
      <c r="Q33" s="138"/>
      <c r="R33" s="141"/>
      <c r="S33" s="141"/>
      <c r="T33" s="141"/>
      <c r="U33" s="141"/>
      <c r="V33" s="141"/>
      <c r="W33" s="141"/>
      <c r="X33" s="141"/>
      <c r="Y33" s="135"/>
      <c r="Z33" s="135"/>
      <c r="AA33" s="171"/>
      <c r="AB33" s="171"/>
      <c r="AC33" s="135"/>
      <c r="AD33" s="135"/>
      <c r="AE33" s="135"/>
      <c r="AF33" s="135"/>
      <c r="AG33" s="135"/>
      <c r="AH33" s="135"/>
      <c r="AI33" s="135"/>
      <c r="AJ33" s="147"/>
      <c r="AK33" s="135"/>
      <c r="AL33" s="135"/>
      <c r="AM33" s="135"/>
      <c r="AN33" s="135"/>
      <c r="AO33" s="135"/>
      <c r="AP33" s="144"/>
      <c r="AQ33" s="147"/>
      <c r="AR33" s="147"/>
      <c r="AS33" s="164"/>
      <c r="AT33" s="166"/>
      <c r="AU33" s="15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ht="113.25" customHeight="1" x14ac:dyDescent="0.15">
      <c r="B34" s="173"/>
      <c r="C34" s="174"/>
      <c r="D34" s="148"/>
      <c r="E34" s="136"/>
      <c r="F34" s="148"/>
      <c r="G34" s="172"/>
      <c r="H34" s="139"/>
      <c r="I34" s="142"/>
      <c r="J34" s="142"/>
      <c r="K34" s="139"/>
      <c r="L34" s="139"/>
      <c r="M34" s="139"/>
      <c r="N34" s="139"/>
      <c r="O34" s="139"/>
      <c r="P34" s="139"/>
      <c r="Q34" s="139"/>
      <c r="R34" s="142"/>
      <c r="S34" s="142"/>
      <c r="T34" s="142"/>
      <c r="U34" s="142"/>
      <c r="V34" s="142"/>
      <c r="W34" s="142"/>
      <c r="X34" s="142"/>
      <c r="Y34" s="136"/>
      <c r="Z34" s="136"/>
      <c r="AA34" s="172"/>
      <c r="AB34" s="172"/>
      <c r="AC34" s="136"/>
      <c r="AD34" s="136"/>
      <c r="AE34" s="136"/>
      <c r="AF34" s="136"/>
      <c r="AG34" s="136"/>
      <c r="AH34" s="136"/>
      <c r="AI34" s="136"/>
      <c r="AJ34" s="148"/>
      <c r="AK34" s="136"/>
      <c r="AL34" s="136"/>
      <c r="AM34" s="136"/>
      <c r="AN34" s="136"/>
      <c r="AO34" s="136"/>
      <c r="AP34" s="145"/>
      <c r="AQ34" s="148"/>
      <c r="AR34" s="148"/>
      <c r="AS34" s="165"/>
      <c r="AT34" s="167"/>
      <c r="AU34" s="156"/>
      <c r="AV34" s="136"/>
      <c r="AW34" s="136"/>
      <c r="AX34" s="136"/>
      <c r="AY34" s="136"/>
      <c r="AZ34" s="136"/>
      <c r="BA34" s="136"/>
      <c r="BB34" s="136"/>
      <c r="BC34" s="136"/>
      <c r="BD34" s="136"/>
    </row>
    <row r="35" spans="2:56" ht="24" customHeight="1" x14ac:dyDescent="0.2">
      <c r="B35" s="16" t="s">
        <v>69</v>
      </c>
      <c r="C35" s="17"/>
      <c r="D35" s="18"/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39"/>
      <c r="AX35" s="19">
        <v>0</v>
      </c>
      <c r="AY35" s="19">
        <v>0</v>
      </c>
      <c r="AZ35" s="40">
        <v>0</v>
      </c>
      <c r="BA35" s="40">
        <v>0</v>
      </c>
      <c r="BB35" s="22">
        <v>0</v>
      </c>
      <c r="BC35" s="22">
        <v>0</v>
      </c>
      <c r="BD35" s="22">
        <v>0</v>
      </c>
    </row>
    <row r="36" spans="2:56" ht="17.25" customHeight="1" x14ac:dyDescent="0.2">
      <c r="B36" s="8"/>
      <c r="C36" s="8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24"/>
      <c r="AY36" s="42"/>
      <c r="AZ36" s="43"/>
      <c r="BA36" s="44"/>
      <c r="BB36" s="28"/>
      <c r="BC36" s="28"/>
      <c r="BD36" s="28"/>
    </row>
    <row r="37" spans="2:56" ht="24" customHeight="1" x14ac:dyDescent="0.2">
      <c r="B37" s="16" t="s">
        <v>70</v>
      </c>
      <c r="C37" s="17"/>
      <c r="D37" s="18"/>
      <c r="E37" s="19">
        <v>424</v>
      </c>
      <c r="F37" s="19">
        <v>424</v>
      </c>
      <c r="G37" s="19">
        <v>0</v>
      </c>
      <c r="H37" s="19">
        <v>406</v>
      </c>
      <c r="I37" s="19">
        <v>5</v>
      </c>
      <c r="J37" s="19">
        <v>1</v>
      </c>
      <c r="K37" s="19">
        <v>12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406</v>
      </c>
      <c r="V37" s="19">
        <v>5</v>
      </c>
      <c r="W37" s="19">
        <v>13</v>
      </c>
      <c r="X37" s="19">
        <v>0</v>
      </c>
      <c r="Y37" s="19">
        <v>18</v>
      </c>
      <c r="Z37" s="19">
        <v>15</v>
      </c>
      <c r="AA37" s="19">
        <v>3</v>
      </c>
      <c r="AB37" s="19">
        <v>2</v>
      </c>
      <c r="AC37" s="19">
        <v>1</v>
      </c>
      <c r="AD37" s="19">
        <v>9</v>
      </c>
      <c r="AE37" s="19">
        <v>7</v>
      </c>
      <c r="AF37" s="19">
        <v>7</v>
      </c>
      <c r="AG37" s="19">
        <v>3</v>
      </c>
      <c r="AH37" s="19">
        <v>2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2</v>
      </c>
      <c r="AS37" s="19">
        <v>0</v>
      </c>
      <c r="AT37" s="19">
        <v>0</v>
      </c>
      <c r="AU37" s="19">
        <v>3</v>
      </c>
      <c r="AV37" s="19">
        <v>1</v>
      </c>
      <c r="AW37" s="20"/>
      <c r="AX37" s="19">
        <v>436</v>
      </c>
      <c r="AY37" s="19">
        <v>119</v>
      </c>
      <c r="AZ37" s="45">
        <f t="shared" ref="AZ37:AZ50" si="5">Y37/E37%</f>
        <v>4.2452830188679247</v>
      </c>
      <c r="BA37" s="40">
        <f t="shared" ref="BA37:BA50" si="6">Z37/Y37%</f>
        <v>83.333333333333343</v>
      </c>
      <c r="BB37" s="22">
        <f t="shared" ref="BB37:BB50" si="7">AI37/E37*100</f>
        <v>0</v>
      </c>
      <c r="BC37" s="22">
        <f>AQ37/E37*100000</f>
        <v>0</v>
      </c>
      <c r="BD37" s="22">
        <f>AQ37/Y37%</f>
        <v>0</v>
      </c>
    </row>
    <row r="38" spans="2:56" ht="24" customHeight="1" x14ac:dyDescent="0.2">
      <c r="B38" s="16" t="s">
        <v>71</v>
      </c>
      <c r="C38" s="17"/>
      <c r="D38" s="18"/>
      <c r="E38" s="19">
        <v>1046</v>
      </c>
      <c r="F38" s="19">
        <v>1046</v>
      </c>
      <c r="G38" s="19">
        <v>2</v>
      </c>
      <c r="H38" s="19">
        <v>985</v>
      </c>
      <c r="I38" s="19">
        <v>20</v>
      </c>
      <c r="J38" s="19">
        <v>4</v>
      </c>
      <c r="K38" s="19">
        <v>28</v>
      </c>
      <c r="L38" s="19">
        <v>7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2</v>
      </c>
      <c r="S38" s="19">
        <v>0</v>
      </c>
      <c r="T38" s="19">
        <v>0</v>
      </c>
      <c r="U38" s="19">
        <v>985</v>
      </c>
      <c r="V38" s="19">
        <v>20</v>
      </c>
      <c r="W38" s="19">
        <v>39</v>
      </c>
      <c r="X38" s="19">
        <v>2</v>
      </c>
      <c r="Y38" s="19">
        <v>61</v>
      </c>
      <c r="Z38" s="19">
        <v>47</v>
      </c>
      <c r="AA38" s="19">
        <v>7</v>
      </c>
      <c r="AB38" s="19">
        <v>5</v>
      </c>
      <c r="AC38" s="19">
        <v>7</v>
      </c>
      <c r="AD38" s="19">
        <v>31</v>
      </c>
      <c r="AE38" s="19">
        <v>29</v>
      </c>
      <c r="AF38" s="19">
        <v>21</v>
      </c>
      <c r="AG38" s="19">
        <v>15</v>
      </c>
      <c r="AH38" s="19">
        <v>3</v>
      </c>
      <c r="AI38" s="19">
        <v>1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5</v>
      </c>
      <c r="AS38" s="19">
        <v>0</v>
      </c>
      <c r="AT38" s="19">
        <v>0</v>
      </c>
      <c r="AU38" s="19">
        <v>14</v>
      </c>
      <c r="AV38" s="19">
        <v>2</v>
      </c>
      <c r="AW38" s="20"/>
      <c r="AX38" s="19">
        <v>1036</v>
      </c>
      <c r="AY38" s="19">
        <v>258</v>
      </c>
      <c r="AZ38" s="45">
        <f t="shared" si="5"/>
        <v>5.8317399617590819</v>
      </c>
      <c r="BA38" s="40">
        <f t="shared" si="6"/>
        <v>77.049180327868854</v>
      </c>
      <c r="BB38" s="22">
        <f t="shared" si="7"/>
        <v>9.5602294455066919E-2</v>
      </c>
      <c r="BC38" s="22">
        <f t="shared" ref="BC38:BC50" si="8">AQ38/E38*100000</f>
        <v>0</v>
      </c>
      <c r="BD38" s="22">
        <f t="shared" ref="BD38:BD50" si="9">AQ38/Y38%</f>
        <v>0</v>
      </c>
    </row>
    <row r="39" spans="2:56" ht="24" customHeight="1" x14ac:dyDescent="0.2">
      <c r="B39" s="16" t="s">
        <v>72</v>
      </c>
      <c r="C39" s="17"/>
      <c r="D39" s="18"/>
      <c r="E39" s="19">
        <v>2181</v>
      </c>
      <c r="F39" s="19">
        <v>2181</v>
      </c>
      <c r="G39" s="19">
        <v>0</v>
      </c>
      <c r="H39" s="19">
        <v>2087</v>
      </c>
      <c r="I39" s="19">
        <v>39</v>
      </c>
      <c r="J39" s="19">
        <v>6</v>
      </c>
      <c r="K39" s="19">
        <v>35</v>
      </c>
      <c r="L39" s="19">
        <v>11</v>
      </c>
      <c r="M39" s="19">
        <v>0</v>
      </c>
      <c r="N39" s="19">
        <v>3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2087</v>
      </c>
      <c r="V39" s="19">
        <v>39</v>
      </c>
      <c r="W39" s="19">
        <v>55</v>
      </c>
      <c r="X39" s="19">
        <v>0</v>
      </c>
      <c r="Y39" s="19">
        <v>94</v>
      </c>
      <c r="Z39" s="19">
        <v>83</v>
      </c>
      <c r="AA39" s="19">
        <v>16</v>
      </c>
      <c r="AB39" s="19">
        <v>16</v>
      </c>
      <c r="AC39" s="19">
        <v>8</v>
      </c>
      <c r="AD39" s="19">
        <v>53</v>
      </c>
      <c r="AE39" s="19">
        <v>44</v>
      </c>
      <c r="AF39" s="19">
        <v>22</v>
      </c>
      <c r="AG39" s="19">
        <v>25</v>
      </c>
      <c r="AH39" s="19">
        <v>6</v>
      </c>
      <c r="AI39" s="19">
        <v>8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12</v>
      </c>
      <c r="AS39" s="19">
        <v>0</v>
      </c>
      <c r="AT39" s="19">
        <v>7</v>
      </c>
      <c r="AU39" s="19">
        <v>11</v>
      </c>
      <c r="AV39" s="19">
        <v>3</v>
      </c>
      <c r="AW39" s="20"/>
      <c r="AX39" s="19">
        <v>2527</v>
      </c>
      <c r="AY39" s="19">
        <v>422</v>
      </c>
      <c r="AZ39" s="45">
        <f t="shared" si="5"/>
        <v>4.3099495644199912</v>
      </c>
      <c r="BA39" s="40">
        <f t="shared" si="6"/>
        <v>88.297872340425542</v>
      </c>
      <c r="BB39" s="22">
        <f t="shared" si="7"/>
        <v>0.36680421824850984</v>
      </c>
      <c r="BC39" s="22">
        <f t="shared" si="8"/>
        <v>0</v>
      </c>
      <c r="BD39" s="22">
        <f t="shared" si="9"/>
        <v>0</v>
      </c>
    </row>
    <row r="40" spans="2:56" ht="24" customHeight="1" x14ac:dyDescent="0.2">
      <c r="B40" s="16" t="s">
        <v>73</v>
      </c>
      <c r="C40" s="17"/>
      <c r="D40" s="18"/>
      <c r="E40" s="19">
        <v>2792</v>
      </c>
      <c r="F40" s="19">
        <v>2792</v>
      </c>
      <c r="G40" s="19">
        <v>0</v>
      </c>
      <c r="H40" s="19">
        <v>2715</v>
      </c>
      <c r="I40" s="19">
        <v>26</v>
      </c>
      <c r="J40" s="19">
        <v>8</v>
      </c>
      <c r="K40" s="19">
        <v>36</v>
      </c>
      <c r="L40" s="19">
        <v>6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2715</v>
      </c>
      <c r="V40" s="19">
        <v>26</v>
      </c>
      <c r="W40" s="19">
        <v>51</v>
      </c>
      <c r="X40" s="19">
        <v>0</v>
      </c>
      <c r="Y40" s="19">
        <v>77</v>
      </c>
      <c r="Z40" s="19">
        <v>69</v>
      </c>
      <c r="AA40" s="19">
        <v>13</v>
      </c>
      <c r="AB40" s="19">
        <v>12</v>
      </c>
      <c r="AC40" s="19">
        <v>8</v>
      </c>
      <c r="AD40" s="19">
        <v>48</v>
      </c>
      <c r="AE40" s="19">
        <v>38</v>
      </c>
      <c r="AF40" s="19">
        <v>23</v>
      </c>
      <c r="AG40" s="19">
        <v>20</v>
      </c>
      <c r="AH40" s="19">
        <v>11</v>
      </c>
      <c r="AI40" s="19">
        <v>1</v>
      </c>
      <c r="AJ40" s="19">
        <v>0</v>
      </c>
      <c r="AK40" s="19">
        <v>1</v>
      </c>
      <c r="AL40" s="19">
        <v>0</v>
      </c>
      <c r="AM40" s="19">
        <v>1</v>
      </c>
      <c r="AN40" s="19">
        <v>0</v>
      </c>
      <c r="AO40" s="19">
        <v>0</v>
      </c>
      <c r="AP40" s="19">
        <v>0</v>
      </c>
      <c r="AQ40" s="19">
        <v>1</v>
      </c>
      <c r="AR40" s="19">
        <v>9</v>
      </c>
      <c r="AS40" s="19">
        <v>0</v>
      </c>
      <c r="AT40" s="19">
        <v>1</v>
      </c>
      <c r="AU40" s="19">
        <v>8</v>
      </c>
      <c r="AV40" s="19">
        <v>3</v>
      </c>
      <c r="AW40" s="20"/>
      <c r="AX40" s="19">
        <v>3065</v>
      </c>
      <c r="AY40" s="19">
        <v>667</v>
      </c>
      <c r="AZ40" s="45">
        <f t="shared" si="5"/>
        <v>2.7578796561604584</v>
      </c>
      <c r="BA40" s="40">
        <f t="shared" si="6"/>
        <v>89.610389610389603</v>
      </c>
      <c r="BB40" s="22">
        <f t="shared" si="7"/>
        <v>3.5816618911174783E-2</v>
      </c>
      <c r="BC40" s="22">
        <f t="shared" si="8"/>
        <v>35.816618911174785</v>
      </c>
      <c r="BD40" s="22">
        <f t="shared" si="9"/>
        <v>1.2987012987012987</v>
      </c>
    </row>
    <row r="41" spans="2:56" ht="24" customHeight="1" x14ac:dyDescent="0.2">
      <c r="B41" s="16" t="s">
        <v>74</v>
      </c>
      <c r="C41" s="17"/>
      <c r="D41" s="18"/>
      <c r="E41" s="19">
        <v>4259</v>
      </c>
      <c r="F41" s="19">
        <v>4259</v>
      </c>
      <c r="G41" s="19">
        <v>0</v>
      </c>
      <c r="H41" s="19">
        <v>4143</v>
      </c>
      <c r="I41" s="19">
        <v>41</v>
      </c>
      <c r="J41" s="19">
        <v>6</v>
      </c>
      <c r="K41" s="19">
        <v>49</v>
      </c>
      <c r="L41" s="19">
        <v>13</v>
      </c>
      <c r="M41" s="19">
        <v>0</v>
      </c>
      <c r="N41" s="19">
        <v>7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4143</v>
      </c>
      <c r="V41" s="19">
        <v>41</v>
      </c>
      <c r="W41" s="19">
        <v>75</v>
      </c>
      <c r="X41" s="19">
        <v>0</v>
      </c>
      <c r="Y41" s="19">
        <v>116</v>
      </c>
      <c r="Z41" s="19">
        <v>106</v>
      </c>
      <c r="AA41" s="19">
        <v>30</v>
      </c>
      <c r="AB41" s="19">
        <v>6</v>
      </c>
      <c r="AC41" s="19">
        <v>17</v>
      </c>
      <c r="AD41" s="19">
        <v>65</v>
      </c>
      <c r="AE41" s="19">
        <v>52</v>
      </c>
      <c r="AF41" s="19">
        <v>36</v>
      </c>
      <c r="AG41" s="19">
        <v>20</v>
      </c>
      <c r="AH41" s="19">
        <v>12</v>
      </c>
      <c r="AI41" s="19">
        <v>8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1</v>
      </c>
      <c r="AP41" s="19">
        <v>0</v>
      </c>
      <c r="AQ41" s="19">
        <v>1</v>
      </c>
      <c r="AR41" s="19">
        <v>18</v>
      </c>
      <c r="AS41" s="19">
        <v>0</v>
      </c>
      <c r="AT41" s="19">
        <v>4</v>
      </c>
      <c r="AU41" s="19">
        <v>10</v>
      </c>
      <c r="AV41" s="19">
        <v>7</v>
      </c>
      <c r="AW41" s="20"/>
      <c r="AX41" s="19">
        <v>4351</v>
      </c>
      <c r="AY41" s="19">
        <v>1082</v>
      </c>
      <c r="AZ41" s="45">
        <f t="shared" si="5"/>
        <v>2.7236440478985675</v>
      </c>
      <c r="BA41" s="40">
        <f t="shared" si="6"/>
        <v>91.379310344827587</v>
      </c>
      <c r="BB41" s="22">
        <f t="shared" si="7"/>
        <v>0.18783752054472883</v>
      </c>
      <c r="BC41" s="22">
        <f t="shared" si="8"/>
        <v>23.479690068091102</v>
      </c>
      <c r="BD41" s="22">
        <f t="shared" si="9"/>
        <v>0.86206896551724144</v>
      </c>
    </row>
    <row r="42" spans="2:56" ht="24" customHeight="1" x14ac:dyDescent="0.2">
      <c r="B42" s="16" t="s">
        <v>75</v>
      </c>
      <c r="C42" s="17"/>
      <c r="D42" s="18"/>
      <c r="E42" s="19">
        <v>4000</v>
      </c>
      <c r="F42" s="19">
        <v>4000</v>
      </c>
      <c r="G42" s="19">
        <v>1</v>
      </c>
      <c r="H42" s="19">
        <v>3923</v>
      </c>
      <c r="I42" s="19">
        <v>28</v>
      </c>
      <c r="J42" s="19">
        <v>6</v>
      </c>
      <c r="K42" s="19">
        <v>34</v>
      </c>
      <c r="L42" s="19">
        <v>5</v>
      </c>
      <c r="M42" s="19">
        <v>0</v>
      </c>
      <c r="N42" s="19">
        <v>2</v>
      </c>
      <c r="O42" s="19">
        <v>1</v>
      </c>
      <c r="P42" s="19">
        <v>1</v>
      </c>
      <c r="Q42" s="19">
        <v>0</v>
      </c>
      <c r="R42" s="19">
        <v>0</v>
      </c>
      <c r="S42" s="19">
        <v>0</v>
      </c>
      <c r="T42" s="19">
        <v>0</v>
      </c>
      <c r="U42" s="19">
        <v>3923</v>
      </c>
      <c r="V42" s="19">
        <v>28</v>
      </c>
      <c r="W42" s="19">
        <v>49</v>
      </c>
      <c r="X42" s="19">
        <v>0</v>
      </c>
      <c r="Y42" s="19">
        <v>77</v>
      </c>
      <c r="Z42" s="19">
        <v>71</v>
      </c>
      <c r="AA42" s="19">
        <v>19</v>
      </c>
      <c r="AB42" s="19">
        <v>9</v>
      </c>
      <c r="AC42" s="19">
        <v>17</v>
      </c>
      <c r="AD42" s="19">
        <v>38</v>
      </c>
      <c r="AE42" s="19">
        <v>32</v>
      </c>
      <c r="AF42" s="19">
        <v>21</v>
      </c>
      <c r="AG42" s="19">
        <v>17</v>
      </c>
      <c r="AH42" s="19">
        <v>4</v>
      </c>
      <c r="AI42" s="19">
        <v>4</v>
      </c>
      <c r="AJ42" s="19">
        <v>2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17</v>
      </c>
      <c r="AS42" s="19">
        <v>1</v>
      </c>
      <c r="AT42" s="19">
        <v>2</v>
      </c>
      <c r="AU42" s="19">
        <v>6</v>
      </c>
      <c r="AV42" s="19">
        <v>3</v>
      </c>
      <c r="AW42" s="20"/>
      <c r="AX42" s="19">
        <v>3960</v>
      </c>
      <c r="AY42" s="19">
        <v>1142</v>
      </c>
      <c r="AZ42" s="45">
        <f t="shared" si="5"/>
        <v>1.925</v>
      </c>
      <c r="BA42" s="40">
        <f t="shared" si="6"/>
        <v>92.20779220779221</v>
      </c>
      <c r="BB42" s="22">
        <f t="shared" si="7"/>
        <v>0.1</v>
      </c>
      <c r="BC42" s="22">
        <f t="shared" si="8"/>
        <v>0</v>
      </c>
      <c r="BD42" s="22">
        <f t="shared" si="9"/>
        <v>0</v>
      </c>
    </row>
    <row r="43" spans="2:56" ht="24" customHeight="1" x14ac:dyDescent="0.2">
      <c r="B43" s="16" t="s">
        <v>76</v>
      </c>
      <c r="C43" s="17"/>
      <c r="D43" s="18"/>
      <c r="E43" s="19">
        <v>4480</v>
      </c>
      <c r="F43" s="19">
        <v>4480</v>
      </c>
      <c r="G43" s="19">
        <v>3</v>
      </c>
      <c r="H43" s="19">
        <v>4420</v>
      </c>
      <c r="I43" s="19">
        <v>24</v>
      </c>
      <c r="J43" s="19">
        <v>2</v>
      </c>
      <c r="K43" s="19">
        <v>23</v>
      </c>
      <c r="L43" s="19">
        <v>5</v>
      </c>
      <c r="M43" s="19">
        <v>0</v>
      </c>
      <c r="N43" s="19">
        <v>3</v>
      </c>
      <c r="O43" s="19">
        <v>1</v>
      </c>
      <c r="P43" s="19">
        <v>0</v>
      </c>
      <c r="Q43" s="19">
        <v>0</v>
      </c>
      <c r="R43" s="19">
        <v>2</v>
      </c>
      <c r="S43" s="19">
        <v>0</v>
      </c>
      <c r="T43" s="19">
        <v>0</v>
      </c>
      <c r="U43" s="19">
        <v>4420</v>
      </c>
      <c r="V43" s="19">
        <v>24</v>
      </c>
      <c r="W43" s="19">
        <v>34</v>
      </c>
      <c r="X43" s="19">
        <v>2</v>
      </c>
      <c r="Y43" s="19">
        <v>60</v>
      </c>
      <c r="Z43" s="19">
        <v>48</v>
      </c>
      <c r="AA43" s="19">
        <v>15</v>
      </c>
      <c r="AB43" s="19">
        <v>4</v>
      </c>
      <c r="AC43" s="19">
        <v>7</v>
      </c>
      <c r="AD43" s="19">
        <v>26</v>
      </c>
      <c r="AE43" s="19">
        <v>23</v>
      </c>
      <c r="AF43" s="19">
        <v>23</v>
      </c>
      <c r="AG43" s="19">
        <v>11</v>
      </c>
      <c r="AH43" s="19">
        <v>3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9</v>
      </c>
      <c r="AS43" s="19">
        <v>0</v>
      </c>
      <c r="AT43" s="19">
        <v>0</v>
      </c>
      <c r="AU43" s="19">
        <v>12</v>
      </c>
      <c r="AV43" s="19">
        <v>2</v>
      </c>
      <c r="AW43" s="20"/>
      <c r="AX43" s="19">
        <v>4456</v>
      </c>
      <c r="AY43" s="19">
        <v>1217</v>
      </c>
      <c r="AZ43" s="45">
        <f t="shared" si="5"/>
        <v>1.3392857142857144</v>
      </c>
      <c r="BA43" s="40">
        <f t="shared" si="6"/>
        <v>80</v>
      </c>
      <c r="BB43" s="22">
        <f t="shared" si="7"/>
        <v>0</v>
      </c>
      <c r="BC43" s="22">
        <f t="shared" si="8"/>
        <v>0</v>
      </c>
      <c r="BD43" s="22">
        <f t="shared" si="9"/>
        <v>0</v>
      </c>
    </row>
    <row r="44" spans="2:56" ht="24" customHeight="1" x14ac:dyDescent="0.2">
      <c r="B44" s="16" t="s">
        <v>77</v>
      </c>
      <c r="C44" s="17"/>
      <c r="D44" s="18"/>
      <c r="E44" s="19">
        <v>4100</v>
      </c>
      <c r="F44" s="19">
        <v>4100</v>
      </c>
      <c r="G44" s="19">
        <v>1</v>
      </c>
      <c r="H44" s="19">
        <v>4064</v>
      </c>
      <c r="I44" s="19">
        <v>10</v>
      </c>
      <c r="J44" s="19">
        <v>8</v>
      </c>
      <c r="K44" s="19">
        <v>11</v>
      </c>
      <c r="L44" s="19">
        <v>2</v>
      </c>
      <c r="M44" s="19">
        <v>0</v>
      </c>
      <c r="N44" s="19">
        <v>2</v>
      </c>
      <c r="O44" s="19">
        <v>1</v>
      </c>
      <c r="P44" s="19">
        <v>0</v>
      </c>
      <c r="Q44" s="19">
        <v>0</v>
      </c>
      <c r="R44" s="19">
        <v>2</v>
      </c>
      <c r="S44" s="19">
        <v>0</v>
      </c>
      <c r="T44" s="19">
        <v>0</v>
      </c>
      <c r="U44" s="19">
        <v>4064</v>
      </c>
      <c r="V44" s="19">
        <v>10</v>
      </c>
      <c r="W44" s="19">
        <v>24</v>
      </c>
      <c r="X44" s="19">
        <v>2</v>
      </c>
      <c r="Y44" s="19">
        <v>36</v>
      </c>
      <c r="Z44" s="19">
        <v>30</v>
      </c>
      <c r="AA44" s="19">
        <v>5</v>
      </c>
      <c r="AB44" s="19">
        <v>1</v>
      </c>
      <c r="AC44" s="19">
        <v>3</v>
      </c>
      <c r="AD44" s="19">
        <v>16</v>
      </c>
      <c r="AE44" s="19">
        <v>16</v>
      </c>
      <c r="AF44" s="19">
        <v>17</v>
      </c>
      <c r="AG44" s="19">
        <v>3</v>
      </c>
      <c r="AH44" s="19">
        <v>2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1</v>
      </c>
      <c r="AO44" s="19">
        <v>0</v>
      </c>
      <c r="AP44" s="19">
        <v>0</v>
      </c>
      <c r="AQ44" s="19">
        <v>1</v>
      </c>
      <c r="AR44" s="19">
        <v>4</v>
      </c>
      <c r="AS44" s="19">
        <v>0</v>
      </c>
      <c r="AT44" s="19">
        <v>2</v>
      </c>
      <c r="AU44" s="19">
        <v>6</v>
      </c>
      <c r="AV44" s="19">
        <v>2</v>
      </c>
      <c r="AW44" s="20"/>
      <c r="AX44" s="19">
        <v>4018</v>
      </c>
      <c r="AY44" s="19">
        <v>1187</v>
      </c>
      <c r="AZ44" s="45">
        <f t="shared" si="5"/>
        <v>0.87804878048780488</v>
      </c>
      <c r="BA44" s="40">
        <f t="shared" si="6"/>
        <v>83.333333333333343</v>
      </c>
      <c r="BB44" s="22">
        <f t="shared" si="7"/>
        <v>0</v>
      </c>
      <c r="BC44" s="22">
        <f t="shared" si="8"/>
        <v>24.390243902439025</v>
      </c>
      <c r="BD44" s="22">
        <f t="shared" si="9"/>
        <v>2.7777777777777777</v>
      </c>
    </row>
    <row r="45" spans="2:56" ht="24" customHeight="1" x14ac:dyDescent="0.2">
      <c r="B45" s="16" t="s">
        <v>78</v>
      </c>
      <c r="C45" s="17"/>
      <c r="D45" s="18"/>
      <c r="E45" s="19">
        <v>5454</v>
      </c>
      <c r="F45" s="19">
        <v>5454</v>
      </c>
      <c r="G45" s="19">
        <v>4</v>
      </c>
      <c r="H45" s="19">
        <v>5428</v>
      </c>
      <c r="I45" s="19">
        <v>13</v>
      </c>
      <c r="J45" s="19">
        <v>4</v>
      </c>
      <c r="K45" s="19">
        <v>3</v>
      </c>
      <c r="L45" s="19">
        <v>1</v>
      </c>
      <c r="M45" s="19">
        <v>0</v>
      </c>
      <c r="N45" s="19">
        <v>1</v>
      </c>
      <c r="O45" s="19">
        <v>0</v>
      </c>
      <c r="P45" s="19">
        <v>1</v>
      </c>
      <c r="Q45" s="19">
        <v>0</v>
      </c>
      <c r="R45" s="19">
        <v>3</v>
      </c>
      <c r="S45" s="19">
        <v>0</v>
      </c>
      <c r="T45" s="19">
        <v>0</v>
      </c>
      <c r="U45" s="19">
        <v>5428</v>
      </c>
      <c r="V45" s="19">
        <v>13</v>
      </c>
      <c r="W45" s="19">
        <v>10</v>
      </c>
      <c r="X45" s="19">
        <v>3</v>
      </c>
      <c r="Y45" s="19">
        <v>26</v>
      </c>
      <c r="Z45" s="19">
        <v>22</v>
      </c>
      <c r="AA45" s="19">
        <v>5</v>
      </c>
      <c r="AB45" s="19">
        <v>4</v>
      </c>
      <c r="AC45" s="19">
        <v>7</v>
      </c>
      <c r="AD45" s="19">
        <v>9</v>
      </c>
      <c r="AE45" s="19">
        <v>10</v>
      </c>
      <c r="AF45" s="19">
        <v>8</v>
      </c>
      <c r="AG45" s="19">
        <v>4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5</v>
      </c>
      <c r="AS45" s="19">
        <v>1</v>
      </c>
      <c r="AT45" s="19">
        <v>1</v>
      </c>
      <c r="AU45" s="19">
        <v>4</v>
      </c>
      <c r="AV45" s="19">
        <v>3</v>
      </c>
      <c r="AW45" s="20"/>
      <c r="AX45" s="19">
        <v>5461</v>
      </c>
      <c r="AY45" s="19">
        <v>1275</v>
      </c>
      <c r="AZ45" s="45">
        <f t="shared" si="5"/>
        <v>0.4767143381004767</v>
      </c>
      <c r="BA45" s="40">
        <f t="shared" si="6"/>
        <v>84.615384615384613</v>
      </c>
      <c r="BB45" s="22">
        <f t="shared" si="7"/>
        <v>0</v>
      </c>
      <c r="BC45" s="22">
        <f t="shared" si="8"/>
        <v>0</v>
      </c>
      <c r="BD45" s="22">
        <f t="shared" si="9"/>
        <v>0</v>
      </c>
    </row>
    <row r="46" spans="2:56" ht="24" customHeight="1" x14ac:dyDescent="0.2">
      <c r="B46" s="16" t="s">
        <v>79</v>
      </c>
      <c r="C46" s="17"/>
      <c r="D46" s="18"/>
      <c r="E46" s="19">
        <v>6981</v>
      </c>
      <c r="F46" s="19">
        <v>6981</v>
      </c>
      <c r="G46" s="19">
        <v>4</v>
      </c>
      <c r="H46" s="19">
        <v>6941</v>
      </c>
      <c r="I46" s="19">
        <v>14</v>
      </c>
      <c r="J46" s="19">
        <v>6</v>
      </c>
      <c r="K46" s="19">
        <v>13</v>
      </c>
      <c r="L46" s="19">
        <v>0</v>
      </c>
      <c r="M46" s="19">
        <v>0</v>
      </c>
      <c r="N46" s="19">
        <v>3</v>
      </c>
      <c r="O46" s="19">
        <v>0</v>
      </c>
      <c r="P46" s="19">
        <v>0</v>
      </c>
      <c r="Q46" s="19">
        <v>0</v>
      </c>
      <c r="R46" s="19">
        <v>4</v>
      </c>
      <c r="S46" s="19">
        <v>0</v>
      </c>
      <c r="T46" s="19">
        <v>0</v>
      </c>
      <c r="U46" s="19">
        <v>6941</v>
      </c>
      <c r="V46" s="19">
        <v>14</v>
      </c>
      <c r="W46" s="19">
        <v>22</v>
      </c>
      <c r="X46" s="19">
        <v>4</v>
      </c>
      <c r="Y46" s="19">
        <v>40</v>
      </c>
      <c r="Z46" s="19">
        <v>34</v>
      </c>
      <c r="AA46" s="19">
        <v>7</v>
      </c>
      <c r="AB46" s="19">
        <v>3</v>
      </c>
      <c r="AC46" s="19">
        <v>9</v>
      </c>
      <c r="AD46" s="19">
        <v>13</v>
      </c>
      <c r="AE46" s="19">
        <v>16</v>
      </c>
      <c r="AF46" s="19">
        <v>15</v>
      </c>
      <c r="AG46" s="19">
        <v>5</v>
      </c>
      <c r="AH46" s="19">
        <v>3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6</v>
      </c>
      <c r="AS46" s="19">
        <v>0</v>
      </c>
      <c r="AT46" s="19">
        <v>2</v>
      </c>
      <c r="AU46" s="19">
        <v>6</v>
      </c>
      <c r="AV46" s="19">
        <v>3</v>
      </c>
      <c r="AW46" s="20"/>
      <c r="AX46" s="19">
        <v>6969</v>
      </c>
      <c r="AY46" s="19">
        <v>1656</v>
      </c>
      <c r="AZ46" s="45">
        <f t="shared" si="5"/>
        <v>0.57298381320727687</v>
      </c>
      <c r="BA46" s="40">
        <f t="shared" si="6"/>
        <v>85</v>
      </c>
      <c r="BB46" s="22">
        <f t="shared" si="7"/>
        <v>0</v>
      </c>
      <c r="BC46" s="22">
        <f t="shared" si="8"/>
        <v>0</v>
      </c>
      <c r="BD46" s="22">
        <f t="shared" si="9"/>
        <v>0</v>
      </c>
    </row>
    <row r="47" spans="2:56" ht="24" customHeight="1" x14ac:dyDescent="0.2">
      <c r="B47" s="16" t="s">
        <v>80</v>
      </c>
      <c r="C47" s="17"/>
      <c r="D47" s="18"/>
      <c r="E47" s="19">
        <v>7037</v>
      </c>
      <c r="F47" s="19">
        <v>7037</v>
      </c>
      <c r="G47" s="19">
        <v>1</v>
      </c>
      <c r="H47" s="19">
        <v>7006</v>
      </c>
      <c r="I47" s="19">
        <v>15</v>
      </c>
      <c r="J47" s="19">
        <v>4</v>
      </c>
      <c r="K47" s="19">
        <v>4</v>
      </c>
      <c r="L47" s="19">
        <v>3</v>
      </c>
      <c r="M47" s="19">
        <v>0</v>
      </c>
      <c r="N47" s="19">
        <v>2</v>
      </c>
      <c r="O47" s="19">
        <v>0</v>
      </c>
      <c r="P47" s="19">
        <v>1</v>
      </c>
      <c r="Q47" s="19">
        <v>0</v>
      </c>
      <c r="R47" s="19">
        <v>2</v>
      </c>
      <c r="S47" s="19">
        <v>0</v>
      </c>
      <c r="T47" s="19">
        <v>0</v>
      </c>
      <c r="U47" s="19">
        <v>7006</v>
      </c>
      <c r="V47" s="19">
        <v>15</v>
      </c>
      <c r="W47" s="19">
        <v>14</v>
      </c>
      <c r="X47" s="19">
        <v>2</v>
      </c>
      <c r="Y47" s="19">
        <v>31</v>
      </c>
      <c r="Z47" s="19">
        <v>26</v>
      </c>
      <c r="AA47" s="19">
        <v>8</v>
      </c>
      <c r="AB47" s="19">
        <v>3</v>
      </c>
      <c r="AC47" s="19">
        <v>6</v>
      </c>
      <c r="AD47" s="19">
        <v>9</v>
      </c>
      <c r="AE47" s="19">
        <v>8</v>
      </c>
      <c r="AF47" s="19">
        <v>6</v>
      </c>
      <c r="AG47" s="19">
        <v>6</v>
      </c>
      <c r="AH47" s="19">
        <v>1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11</v>
      </c>
      <c r="AS47" s="19">
        <v>1</v>
      </c>
      <c r="AT47" s="19">
        <v>1</v>
      </c>
      <c r="AU47" s="19">
        <v>5</v>
      </c>
      <c r="AV47" s="19">
        <v>0</v>
      </c>
      <c r="AW47" s="20"/>
      <c r="AX47" s="19">
        <v>6069</v>
      </c>
      <c r="AY47" s="19">
        <v>1554</v>
      </c>
      <c r="AZ47" s="45">
        <f t="shared" si="5"/>
        <v>0.44052863436123346</v>
      </c>
      <c r="BA47" s="40">
        <f t="shared" si="6"/>
        <v>83.870967741935488</v>
      </c>
      <c r="BB47" s="22">
        <f t="shared" si="7"/>
        <v>0</v>
      </c>
      <c r="BC47" s="22">
        <f t="shared" si="8"/>
        <v>0</v>
      </c>
      <c r="BD47" s="22">
        <f t="shared" si="9"/>
        <v>0</v>
      </c>
    </row>
    <row r="48" spans="2:56" ht="24" customHeight="1" x14ac:dyDescent="0.2">
      <c r="B48" s="16" t="s">
        <v>81</v>
      </c>
      <c r="C48" s="17"/>
      <c r="D48" s="18"/>
      <c r="E48" s="19">
        <v>3183</v>
      </c>
      <c r="F48" s="19">
        <v>3183</v>
      </c>
      <c r="G48" s="19">
        <v>1</v>
      </c>
      <c r="H48" s="19">
        <v>3168</v>
      </c>
      <c r="I48" s="19">
        <v>4</v>
      </c>
      <c r="J48" s="19">
        <v>2</v>
      </c>
      <c r="K48" s="19">
        <v>5</v>
      </c>
      <c r="L48" s="19">
        <v>1</v>
      </c>
      <c r="M48" s="19">
        <v>0</v>
      </c>
      <c r="N48" s="19">
        <v>2</v>
      </c>
      <c r="O48" s="19">
        <v>0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3168</v>
      </c>
      <c r="V48" s="19">
        <v>4</v>
      </c>
      <c r="W48" s="19">
        <v>11</v>
      </c>
      <c r="X48" s="19">
        <v>0</v>
      </c>
      <c r="Y48" s="19">
        <v>15</v>
      </c>
      <c r="Z48" s="19">
        <v>15</v>
      </c>
      <c r="AA48" s="19">
        <v>2</v>
      </c>
      <c r="AB48" s="19">
        <v>2</v>
      </c>
      <c r="AC48" s="19">
        <v>7</v>
      </c>
      <c r="AD48" s="19">
        <v>9</v>
      </c>
      <c r="AE48" s="19">
        <v>6</v>
      </c>
      <c r="AF48" s="19">
        <v>7</v>
      </c>
      <c r="AG48" s="19">
        <v>1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1</v>
      </c>
      <c r="AP48" s="19">
        <v>0</v>
      </c>
      <c r="AQ48" s="19">
        <v>1</v>
      </c>
      <c r="AR48" s="19">
        <v>2</v>
      </c>
      <c r="AS48" s="19">
        <v>0</v>
      </c>
      <c r="AT48" s="19">
        <v>1</v>
      </c>
      <c r="AU48" s="19">
        <v>0</v>
      </c>
      <c r="AV48" s="19">
        <v>2</v>
      </c>
      <c r="AW48" s="20"/>
      <c r="AX48" s="19">
        <v>3044</v>
      </c>
      <c r="AY48" s="19">
        <v>795</v>
      </c>
      <c r="AZ48" s="45">
        <f t="shared" si="5"/>
        <v>0.47125353440150802</v>
      </c>
      <c r="BA48" s="40">
        <f t="shared" si="6"/>
        <v>100</v>
      </c>
      <c r="BB48" s="22">
        <f t="shared" si="7"/>
        <v>0</v>
      </c>
      <c r="BC48" s="22">
        <f t="shared" si="8"/>
        <v>31.416902293433868</v>
      </c>
      <c r="BD48" s="22">
        <f t="shared" si="9"/>
        <v>6.666666666666667</v>
      </c>
    </row>
    <row r="49" spans="2:57" ht="24" customHeight="1" x14ac:dyDescent="0.2">
      <c r="B49" s="16" t="s">
        <v>82</v>
      </c>
      <c r="C49" s="17"/>
      <c r="D49" s="18"/>
      <c r="E49" s="19">
        <v>1451</v>
      </c>
      <c r="F49" s="19">
        <v>1451</v>
      </c>
      <c r="G49" s="19">
        <v>0</v>
      </c>
      <c r="H49" s="19">
        <v>1442</v>
      </c>
      <c r="I49" s="19">
        <v>2</v>
      </c>
      <c r="J49" s="19">
        <v>2</v>
      </c>
      <c r="K49" s="19">
        <v>3</v>
      </c>
      <c r="L49" s="19">
        <v>1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  <c r="T49" s="19">
        <v>0</v>
      </c>
      <c r="U49" s="19">
        <v>1442</v>
      </c>
      <c r="V49" s="19">
        <v>2</v>
      </c>
      <c r="W49" s="19">
        <v>7</v>
      </c>
      <c r="X49" s="19">
        <v>0</v>
      </c>
      <c r="Y49" s="19">
        <v>9</v>
      </c>
      <c r="Z49" s="19">
        <v>8</v>
      </c>
      <c r="AA49" s="19">
        <v>3</v>
      </c>
      <c r="AB49" s="19">
        <v>0</v>
      </c>
      <c r="AC49" s="19">
        <v>3</v>
      </c>
      <c r="AD49" s="19">
        <v>3</v>
      </c>
      <c r="AE49" s="19">
        <v>5</v>
      </c>
      <c r="AF49" s="19">
        <v>2</v>
      </c>
      <c r="AG49" s="19">
        <v>0</v>
      </c>
      <c r="AH49" s="19">
        <v>1</v>
      </c>
      <c r="AI49" s="19">
        <v>1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2</v>
      </c>
      <c r="AS49" s="19">
        <v>1</v>
      </c>
      <c r="AT49" s="19">
        <v>1</v>
      </c>
      <c r="AU49" s="19">
        <v>1</v>
      </c>
      <c r="AV49" s="19">
        <v>0</v>
      </c>
      <c r="AW49" s="20"/>
      <c r="AX49" s="19">
        <v>1398</v>
      </c>
      <c r="AY49" s="19">
        <v>272</v>
      </c>
      <c r="AZ49" s="45">
        <f t="shared" si="5"/>
        <v>0.62026188835286011</v>
      </c>
      <c r="BA49" s="40">
        <f t="shared" si="6"/>
        <v>88.888888888888886</v>
      </c>
      <c r="BB49" s="22">
        <f t="shared" si="7"/>
        <v>6.8917987594762226E-2</v>
      </c>
      <c r="BC49" s="22">
        <f t="shared" si="8"/>
        <v>0</v>
      </c>
      <c r="BD49" s="22">
        <f t="shared" si="9"/>
        <v>0</v>
      </c>
    </row>
    <row r="50" spans="2:57" ht="24" customHeight="1" x14ac:dyDescent="0.2">
      <c r="B50" s="31" t="s">
        <v>83</v>
      </c>
      <c r="C50" s="32"/>
      <c r="D50" s="18"/>
      <c r="E50" s="19">
        <v>47388</v>
      </c>
      <c r="F50" s="19">
        <v>47388</v>
      </c>
      <c r="G50" s="19">
        <v>17</v>
      </c>
      <c r="H50" s="19">
        <v>46728</v>
      </c>
      <c r="I50" s="19">
        <v>241</v>
      </c>
      <c r="J50" s="19">
        <v>59</v>
      </c>
      <c r="K50" s="19">
        <v>256</v>
      </c>
      <c r="L50" s="19">
        <v>55</v>
      </c>
      <c r="M50" s="19">
        <v>0</v>
      </c>
      <c r="N50" s="19">
        <v>26</v>
      </c>
      <c r="O50" s="19">
        <v>3</v>
      </c>
      <c r="P50" s="19">
        <v>5</v>
      </c>
      <c r="Q50" s="19">
        <v>0</v>
      </c>
      <c r="R50" s="19">
        <v>15</v>
      </c>
      <c r="S50" s="19">
        <v>0</v>
      </c>
      <c r="T50" s="19">
        <v>0</v>
      </c>
      <c r="U50" s="19">
        <v>46728</v>
      </c>
      <c r="V50" s="19">
        <v>241</v>
      </c>
      <c r="W50" s="19">
        <v>404</v>
      </c>
      <c r="X50" s="19">
        <v>15</v>
      </c>
      <c r="Y50" s="19">
        <v>660</v>
      </c>
      <c r="Z50" s="19">
        <v>574</v>
      </c>
      <c r="AA50" s="19">
        <v>133</v>
      </c>
      <c r="AB50" s="19">
        <v>67</v>
      </c>
      <c r="AC50" s="19">
        <v>100</v>
      </c>
      <c r="AD50" s="19">
        <v>329</v>
      </c>
      <c r="AE50" s="19">
        <v>286</v>
      </c>
      <c r="AF50" s="19">
        <v>208</v>
      </c>
      <c r="AG50" s="19">
        <v>130</v>
      </c>
      <c r="AH50" s="19">
        <v>49</v>
      </c>
      <c r="AI50" s="19">
        <v>23</v>
      </c>
      <c r="AJ50" s="19">
        <v>2</v>
      </c>
      <c r="AK50" s="19">
        <v>1</v>
      </c>
      <c r="AL50" s="19">
        <v>0</v>
      </c>
      <c r="AM50" s="19">
        <v>1</v>
      </c>
      <c r="AN50" s="19">
        <v>1</v>
      </c>
      <c r="AO50" s="19">
        <v>2</v>
      </c>
      <c r="AP50" s="19">
        <v>0</v>
      </c>
      <c r="AQ50" s="19">
        <v>4</v>
      </c>
      <c r="AR50" s="19">
        <v>102</v>
      </c>
      <c r="AS50" s="19">
        <v>4</v>
      </c>
      <c r="AT50" s="19">
        <v>22</v>
      </c>
      <c r="AU50" s="19">
        <v>86</v>
      </c>
      <c r="AV50" s="19">
        <v>31</v>
      </c>
      <c r="AW50" s="20"/>
      <c r="AX50" s="19">
        <v>46790</v>
      </c>
      <c r="AY50" s="19">
        <v>11646</v>
      </c>
      <c r="AZ50" s="45">
        <f t="shared" si="5"/>
        <v>1.392757660167131</v>
      </c>
      <c r="BA50" s="40">
        <f t="shared" si="6"/>
        <v>86.969696969696969</v>
      </c>
      <c r="BB50" s="21">
        <f t="shared" si="7"/>
        <v>4.8535494217945473E-2</v>
      </c>
      <c r="BC50" s="22">
        <f t="shared" si="8"/>
        <v>8.440955516164431</v>
      </c>
      <c r="BD50" s="22">
        <f t="shared" si="9"/>
        <v>0.60606060606060608</v>
      </c>
    </row>
    <row r="51" spans="2:57" ht="45" customHeight="1" x14ac:dyDescent="0.3">
      <c r="B51" s="1" t="s">
        <v>86</v>
      </c>
      <c r="C51" s="9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6"/>
      <c r="AZ51" s="36"/>
      <c r="BA51" s="36"/>
      <c r="BB51" s="36"/>
      <c r="BC51" s="36"/>
      <c r="BD51" s="36"/>
    </row>
    <row r="52" spans="2:57" ht="39.950000000000003" customHeight="1" x14ac:dyDescent="0.2">
      <c r="B52" s="7" t="s">
        <v>87</v>
      </c>
      <c r="C52" s="8"/>
      <c r="D52" s="8"/>
      <c r="E52" s="8"/>
      <c r="F52" s="3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46"/>
      <c r="AZ52" s="47"/>
      <c r="BA52" s="47"/>
      <c r="BB52" s="47"/>
      <c r="BC52" s="47"/>
      <c r="BD52" s="38" t="str">
        <f>BD2</f>
        <v>（令和２年３月末日現在）</v>
      </c>
    </row>
    <row r="53" spans="2:57" ht="24.95" customHeight="1" x14ac:dyDescent="0.15">
      <c r="B53" s="160" t="s">
        <v>3</v>
      </c>
      <c r="C53" s="161"/>
      <c r="D53" s="146" t="s">
        <v>4</v>
      </c>
      <c r="E53" s="134" t="s">
        <v>5</v>
      </c>
      <c r="F53" s="157" t="s">
        <v>6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9"/>
      <c r="S53" s="175" t="s">
        <v>7</v>
      </c>
      <c r="T53" s="150"/>
      <c r="U53" s="175" t="s">
        <v>8</v>
      </c>
      <c r="V53" s="176"/>
      <c r="W53" s="176"/>
      <c r="X53" s="150"/>
      <c r="Y53" s="134" t="s">
        <v>9</v>
      </c>
      <c r="Z53" s="134" t="s">
        <v>10</v>
      </c>
      <c r="AA53" s="153" t="s">
        <v>11</v>
      </c>
      <c r="AB53" s="153"/>
      <c r="AC53" s="153"/>
      <c r="AD53" s="153"/>
      <c r="AE53" s="153"/>
      <c r="AF53" s="153" t="s">
        <v>12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34" t="s">
        <v>13</v>
      </c>
      <c r="AV53" s="134" t="s">
        <v>14</v>
      </c>
      <c r="AW53" s="134" t="s">
        <v>15</v>
      </c>
      <c r="AX53" s="134" t="s">
        <v>16</v>
      </c>
      <c r="AY53" s="134" t="s">
        <v>17</v>
      </c>
      <c r="AZ53" s="134" t="s">
        <v>18</v>
      </c>
      <c r="BA53" s="134" t="s">
        <v>19</v>
      </c>
      <c r="BB53" s="134" t="s">
        <v>20</v>
      </c>
      <c r="BC53" s="134" t="s">
        <v>21</v>
      </c>
      <c r="BD53" s="134" t="s">
        <v>22</v>
      </c>
    </row>
    <row r="54" spans="2:57" ht="24.95" customHeight="1" x14ac:dyDescent="0.15">
      <c r="B54" s="173"/>
      <c r="C54" s="174"/>
      <c r="D54" s="147"/>
      <c r="E54" s="135"/>
      <c r="F54" s="146" t="s">
        <v>23</v>
      </c>
      <c r="G54" s="170" t="s">
        <v>24</v>
      </c>
      <c r="H54" s="157" t="s">
        <v>25</v>
      </c>
      <c r="I54" s="158"/>
      <c r="J54" s="158"/>
      <c r="K54" s="158"/>
      <c r="L54" s="158"/>
      <c r="M54" s="159"/>
      <c r="N54" s="178" t="s">
        <v>26</v>
      </c>
      <c r="O54" s="178"/>
      <c r="P54" s="178"/>
      <c r="Q54" s="153" t="s">
        <v>27</v>
      </c>
      <c r="R54" s="153"/>
      <c r="S54" s="151"/>
      <c r="T54" s="152"/>
      <c r="U54" s="151"/>
      <c r="V54" s="177"/>
      <c r="W54" s="177"/>
      <c r="X54" s="152"/>
      <c r="Y54" s="135"/>
      <c r="Z54" s="135"/>
      <c r="AA54" s="149" t="s">
        <v>28</v>
      </c>
      <c r="AB54" s="150"/>
      <c r="AC54" s="134" t="s">
        <v>29</v>
      </c>
      <c r="AD54" s="134" t="s">
        <v>30</v>
      </c>
      <c r="AE54" s="134" t="s">
        <v>31</v>
      </c>
      <c r="AF54" s="134" t="s">
        <v>32</v>
      </c>
      <c r="AG54" s="157" t="s">
        <v>33</v>
      </c>
      <c r="AH54" s="158"/>
      <c r="AI54" s="158"/>
      <c r="AJ54" s="158"/>
      <c r="AK54" s="158"/>
      <c r="AL54" s="159"/>
      <c r="AM54" s="160" t="s">
        <v>34</v>
      </c>
      <c r="AN54" s="161"/>
      <c r="AO54" s="162"/>
      <c r="AP54" s="143" t="s">
        <v>35</v>
      </c>
      <c r="AQ54" s="146" t="s">
        <v>36</v>
      </c>
      <c r="AR54" s="146" t="s">
        <v>37</v>
      </c>
      <c r="AS54" s="163" t="s">
        <v>38</v>
      </c>
      <c r="AT54" s="163" t="s">
        <v>39</v>
      </c>
      <c r="AU54" s="154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7" ht="24.95" customHeight="1" x14ac:dyDescent="0.15">
      <c r="B55" s="173"/>
      <c r="C55" s="174"/>
      <c r="D55" s="147"/>
      <c r="E55" s="135"/>
      <c r="F55" s="147"/>
      <c r="G55" s="171"/>
      <c r="H55" s="137" t="s">
        <v>40</v>
      </c>
      <c r="I55" s="140" t="s">
        <v>41</v>
      </c>
      <c r="J55" s="140" t="s">
        <v>42</v>
      </c>
      <c r="K55" s="137" t="s">
        <v>43</v>
      </c>
      <c r="L55" s="137" t="s">
        <v>44</v>
      </c>
      <c r="M55" s="137" t="s">
        <v>45</v>
      </c>
      <c r="N55" s="137" t="s">
        <v>46</v>
      </c>
      <c r="O55" s="137" t="s">
        <v>47</v>
      </c>
      <c r="P55" s="137" t="s">
        <v>48</v>
      </c>
      <c r="Q55" s="137" t="s">
        <v>49</v>
      </c>
      <c r="R55" s="140" t="s">
        <v>50</v>
      </c>
      <c r="S55" s="140" t="s">
        <v>51</v>
      </c>
      <c r="T55" s="140" t="s">
        <v>52</v>
      </c>
      <c r="U55" s="140" t="s">
        <v>53</v>
      </c>
      <c r="V55" s="140" t="s">
        <v>54</v>
      </c>
      <c r="W55" s="140" t="s">
        <v>55</v>
      </c>
      <c r="X55" s="140" t="s">
        <v>50</v>
      </c>
      <c r="Y55" s="135"/>
      <c r="Z55" s="135"/>
      <c r="AA55" s="151"/>
      <c r="AB55" s="152"/>
      <c r="AC55" s="135"/>
      <c r="AD55" s="135"/>
      <c r="AE55" s="135"/>
      <c r="AF55" s="135"/>
      <c r="AG55" s="15" t="s">
        <v>56</v>
      </c>
      <c r="AH55" s="157" t="s">
        <v>57</v>
      </c>
      <c r="AI55" s="158"/>
      <c r="AJ55" s="159"/>
      <c r="AK55" s="168" t="s">
        <v>58</v>
      </c>
      <c r="AL55" s="169"/>
      <c r="AM55" s="134" t="s">
        <v>59</v>
      </c>
      <c r="AN55" s="157" t="s">
        <v>60</v>
      </c>
      <c r="AO55" s="159"/>
      <c r="AP55" s="144"/>
      <c r="AQ55" s="147"/>
      <c r="AR55" s="147"/>
      <c r="AS55" s="164"/>
      <c r="AT55" s="166"/>
      <c r="AU55" s="154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7" ht="24.95" customHeight="1" x14ac:dyDescent="0.15">
      <c r="B56" s="173"/>
      <c r="C56" s="174"/>
      <c r="D56" s="147"/>
      <c r="E56" s="135"/>
      <c r="F56" s="147"/>
      <c r="G56" s="171"/>
      <c r="H56" s="138"/>
      <c r="I56" s="141"/>
      <c r="J56" s="141"/>
      <c r="K56" s="138"/>
      <c r="L56" s="138"/>
      <c r="M56" s="138"/>
      <c r="N56" s="138"/>
      <c r="O56" s="138"/>
      <c r="P56" s="138"/>
      <c r="Q56" s="138"/>
      <c r="R56" s="141"/>
      <c r="S56" s="141"/>
      <c r="T56" s="141"/>
      <c r="U56" s="141"/>
      <c r="V56" s="141"/>
      <c r="W56" s="141"/>
      <c r="X56" s="141"/>
      <c r="Y56" s="135"/>
      <c r="Z56" s="135"/>
      <c r="AA56" s="170" t="s">
        <v>61</v>
      </c>
      <c r="AB56" s="170" t="s">
        <v>62</v>
      </c>
      <c r="AC56" s="135"/>
      <c r="AD56" s="135"/>
      <c r="AE56" s="135"/>
      <c r="AF56" s="135"/>
      <c r="AG56" s="134" t="s">
        <v>63</v>
      </c>
      <c r="AH56" s="134" t="s">
        <v>64</v>
      </c>
      <c r="AI56" s="134" t="s">
        <v>65</v>
      </c>
      <c r="AJ56" s="146" t="s">
        <v>66</v>
      </c>
      <c r="AK56" s="134" t="s">
        <v>67</v>
      </c>
      <c r="AL56" s="134" t="s">
        <v>68</v>
      </c>
      <c r="AM56" s="135"/>
      <c r="AN56" s="134" t="s">
        <v>67</v>
      </c>
      <c r="AO56" s="134" t="s">
        <v>68</v>
      </c>
      <c r="AP56" s="144"/>
      <c r="AQ56" s="147"/>
      <c r="AR56" s="147"/>
      <c r="AS56" s="164"/>
      <c r="AT56" s="166"/>
      <c r="AU56" s="154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7" ht="24.95" customHeight="1" x14ac:dyDescent="0.15">
      <c r="B57" s="173"/>
      <c r="C57" s="174"/>
      <c r="D57" s="147"/>
      <c r="E57" s="135"/>
      <c r="F57" s="147"/>
      <c r="G57" s="171"/>
      <c r="H57" s="138"/>
      <c r="I57" s="141"/>
      <c r="J57" s="141"/>
      <c r="K57" s="138"/>
      <c r="L57" s="138"/>
      <c r="M57" s="138"/>
      <c r="N57" s="138"/>
      <c r="O57" s="138"/>
      <c r="P57" s="138"/>
      <c r="Q57" s="138"/>
      <c r="R57" s="141"/>
      <c r="S57" s="141"/>
      <c r="T57" s="141"/>
      <c r="U57" s="141"/>
      <c r="V57" s="141"/>
      <c r="W57" s="141"/>
      <c r="X57" s="141"/>
      <c r="Y57" s="135"/>
      <c r="Z57" s="135"/>
      <c r="AA57" s="171"/>
      <c r="AB57" s="171"/>
      <c r="AC57" s="135"/>
      <c r="AD57" s="135"/>
      <c r="AE57" s="135"/>
      <c r="AF57" s="135"/>
      <c r="AG57" s="135"/>
      <c r="AH57" s="135"/>
      <c r="AI57" s="135"/>
      <c r="AJ57" s="147"/>
      <c r="AK57" s="135"/>
      <c r="AL57" s="135"/>
      <c r="AM57" s="135"/>
      <c r="AN57" s="135"/>
      <c r="AO57" s="135"/>
      <c r="AP57" s="144"/>
      <c r="AQ57" s="147"/>
      <c r="AR57" s="147"/>
      <c r="AS57" s="164"/>
      <c r="AT57" s="166"/>
      <c r="AU57" s="154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7" ht="24.95" customHeight="1" x14ac:dyDescent="0.15">
      <c r="B58" s="173"/>
      <c r="C58" s="174"/>
      <c r="D58" s="147"/>
      <c r="E58" s="135"/>
      <c r="F58" s="147"/>
      <c r="G58" s="171"/>
      <c r="H58" s="138"/>
      <c r="I58" s="141"/>
      <c r="J58" s="141"/>
      <c r="K58" s="138"/>
      <c r="L58" s="138"/>
      <c r="M58" s="138"/>
      <c r="N58" s="138"/>
      <c r="O58" s="138"/>
      <c r="P58" s="138"/>
      <c r="Q58" s="138"/>
      <c r="R58" s="141"/>
      <c r="S58" s="141"/>
      <c r="T58" s="141"/>
      <c r="U58" s="141"/>
      <c r="V58" s="141"/>
      <c r="W58" s="141"/>
      <c r="X58" s="141"/>
      <c r="Y58" s="135"/>
      <c r="Z58" s="135"/>
      <c r="AA58" s="171"/>
      <c r="AB58" s="171"/>
      <c r="AC58" s="135"/>
      <c r="AD58" s="135"/>
      <c r="AE58" s="135"/>
      <c r="AF58" s="135"/>
      <c r="AG58" s="135"/>
      <c r="AH58" s="135"/>
      <c r="AI58" s="135"/>
      <c r="AJ58" s="147"/>
      <c r="AK58" s="135"/>
      <c r="AL58" s="135"/>
      <c r="AM58" s="135"/>
      <c r="AN58" s="135"/>
      <c r="AO58" s="135"/>
      <c r="AP58" s="144"/>
      <c r="AQ58" s="147"/>
      <c r="AR58" s="147"/>
      <c r="AS58" s="164"/>
      <c r="AT58" s="166"/>
      <c r="AU58" s="15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7" ht="113.25" customHeight="1" x14ac:dyDescent="0.15">
      <c r="B59" s="173"/>
      <c r="C59" s="174"/>
      <c r="D59" s="148"/>
      <c r="E59" s="136"/>
      <c r="F59" s="148"/>
      <c r="G59" s="172"/>
      <c r="H59" s="139"/>
      <c r="I59" s="142"/>
      <c r="J59" s="142"/>
      <c r="K59" s="139"/>
      <c r="L59" s="139"/>
      <c r="M59" s="139"/>
      <c r="N59" s="139"/>
      <c r="O59" s="139"/>
      <c r="P59" s="139"/>
      <c r="Q59" s="139"/>
      <c r="R59" s="142"/>
      <c r="S59" s="142"/>
      <c r="T59" s="142"/>
      <c r="U59" s="142"/>
      <c r="V59" s="142"/>
      <c r="W59" s="142"/>
      <c r="X59" s="142"/>
      <c r="Y59" s="136"/>
      <c r="Z59" s="136"/>
      <c r="AA59" s="172"/>
      <c r="AB59" s="172"/>
      <c r="AC59" s="136"/>
      <c r="AD59" s="136"/>
      <c r="AE59" s="136"/>
      <c r="AF59" s="136"/>
      <c r="AG59" s="136"/>
      <c r="AH59" s="136"/>
      <c r="AI59" s="136"/>
      <c r="AJ59" s="148"/>
      <c r="AK59" s="136"/>
      <c r="AL59" s="136"/>
      <c r="AM59" s="136"/>
      <c r="AN59" s="136"/>
      <c r="AO59" s="136"/>
      <c r="AP59" s="145"/>
      <c r="AQ59" s="148"/>
      <c r="AR59" s="148"/>
      <c r="AS59" s="165"/>
      <c r="AT59" s="167"/>
      <c r="AU59" s="156"/>
      <c r="AV59" s="136"/>
      <c r="AW59" s="136"/>
      <c r="AX59" s="136"/>
      <c r="AY59" s="136"/>
      <c r="AZ59" s="136"/>
      <c r="BA59" s="136"/>
      <c r="BB59" s="136"/>
      <c r="BC59" s="136"/>
      <c r="BD59" s="136"/>
    </row>
    <row r="60" spans="2:57" ht="24" customHeight="1" x14ac:dyDescent="0.2">
      <c r="B60" s="16" t="s">
        <v>69</v>
      </c>
      <c r="C60" s="17"/>
      <c r="D60" s="20"/>
      <c r="E60" s="19">
        <v>1</v>
      </c>
      <c r="F60" s="19">
        <v>1</v>
      </c>
      <c r="G60" s="19">
        <v>0</v>
      </c>
      <c r="H60" s="19">
        <v>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1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29"/>
      <c r="AX60" s="19">
        <v>2</v>
      </c>
      <c r="AY60" s="19">
        <v>0</v>
      </c>
      <c r="AZ60" s="21">
        <f>Y60/E60%</f>
        <v>0</v>
      </c>
      <c r="BA60" s="21">
        <v>0</v>
      </c>
      <c r="BB60" s="22">
        <f>AI60/E60*100</f>
        <v>0</v>
      </c>
      <c r="BC60" s="22">
        <f>AQ60/E60*100000</f>
        <v>0</v>
      </c>
      <c r="BD60" s="22">
        <v>0</v>
      </c>
    </row>
    <row r="61" spans="2:57" ht="17.25" customHeight="1" x14ac:dyDescent="0.2">
      <c r="B61" s="8"/>
      <c r="C61" s="8"/>
      <c r="D61" s="4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9"/>
      <c r="AX61" s="49"/>
      <c r="AY61" s="50"/>
      <c r="AZ61" s="27"/>
      <c r="BA61" s="27"/>
      <c r="BB61" s="28"/>
      <c r="BC61" s="28"/>
      <c r="BD61" s="28"/>
      <c r="BE61" s="51"/>
    </row>
    <row r="62" spans="2:57" ht="24" customHeight="1" x14ac:dyDescent="0.2">
      <c r="B62" s="16" t="s">
        <v>70</v>
      </c>
      <c r="C62" s="17"/>
      <c r="D62" s="19">
        <v>45795</v>
      </c>
      <c r="E62" s="19">
        <v>2496</v>
      </c>
      <c r="F62" s="19">
        <v>2496</v>
      </c>
      <c r="G62" s="19">
        <v>0</v>
      </c>
      <c r="H62" s="19">
        <v>2378</v>
      </c>
      <c r="I62" s="19">
        <v>27</v>
      </c>
      <c r="J62" s="19">
        <v>2</v>
      </c>
      <c r="K62" s="19">
        <v>82</v>
      </c>
      <c r="L62" s="19">
        <v>7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2378</v>
      </c>
      <c r="V62" s="19">
        <v>27</v>
      </c>
      <c r="W62" s="19">
        <v>91</v>
      </c>
      <c r="X62" s="19">
        <v>0</v>
      </c>
      <c r="Y62" s="19">
        <v>118</v>
      </c>
      <c r="Z62" s="19">
        <v>100</v>
      </c>
      <c r="AA62" s="19">
        <v>14</v>
      </c>
      <c r="AB62" s="19">
        <v>18</v>
      </c>
      <c r="AC62" s="19">
        <v>13</v>
      </c>
      <c r="AD62" s="19">
        <v>71</v>
      </c>
      <c r="AE62" s="19">
        <v>58</v>
      </c>
      <c r="AF62" s="19">
        <v>32</v>
      </c>
      <c r="AG62" s="19">
        <v>33</v>
      </c>
      <c r="AH62" s="19">
        <v>8</v>
      </c>
      <c r="AI62" s="19">
        <v>3</v>
      </c>
      <c r="AJ62" s="19">
        <v>0</v>
      </c>
      <c r="AK62" s="19">
        <v>1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1</v>
      </c>
      <c r="AR62" s="19">
        <v>15</v>
      </c>
      <c r="AS62" s="19">
        <v>0</v>
      </c>
      <c r="AT62" s="19">
        <v>2</v>
      </c>
      <c r="AU62" s="19">
        <v>18</v>
      </c>
      <c r="AV62" s="19">
        <v>6</v>
      </c>
      <c r="AW62" s="52">
        <f>(E62+AX62-AY62)/D62%</f>
        <v>10.717327219128727</v>
      </c>
      <c r="AX62" s="19">
        <v>2531</v>
      </c>
      <c r="AY62" s="19">
        <v>119</v>
      </c>
      <c r="AZ62" s="21">
        <f t="shared" ref="AZ62:AZ75" si="10">Y62/E62%</f>
        <v>4.7275641025641022</v>
      </c>
      <c r="BA62" s="53">
        <f t="shared" ref="BA62:BA75" si="11">Z62/Y62%</f>
        <v>84.745762711864415</v>
      </c>
      <c r="BB62" s="22">
        <f t="shared" ref="BB62:BB75" si="12">AI62/E62*100</f>
        <v>0.1201923076923077</v>
      </c>
      <c r="BC62" s="22">
        <f>AQ62/E62*100000</f>
        <v>40.064102564102562</v>
      </c>
      <c r="BD62" s="22">
        <f>AQ62/Y62%</f>
        <v>0.84745762711864414</v>
      </c>
    </row>
    <row r="63" spans="2:57" ht="24" customHeight="1" x14ac:dyDescent="0.2">
      <c r="B63" s="16" t="s">
        <v>71</v>
      </c>
      <c r="C63" s="17"/>
      <c r="D63" s="19">
        <v>45747</v>
      </c>
      <c r="E63" s="19">
        <v>2801</v>
      </c>
      <c r="F63" s="19">
        <v>2801</v>
      </c>
      <c r="G63" s="19">
        <v>2</v>
      </c>
      <c r="H63" s="19">
        <v>2612</v>
      </c>
      <c r="I63" s="19">
        <v>53</v>
      </c>
      <c r="J63" s="19">
        <v>10</v>
      </c>
      <c r="K63" s="19">
        <v>101</v>
      </c>
      <c r="L63" s="19">
        <v>22</v>
      </c>
      <c r="M63" s="19">
        <v>0</v>
      </c>
      <c r="N63" s="19">
        <v>1</v>
      </c>
      <c r="O63" s="19">
        <v>0</v>
      </c>
      <c r="P63" s="19">
        <v>0</v>
      </c>
      <c r="Q63" s="19">
        <v>0</v>
      </c>
      <c r="R63" s="19">
        <v>2</v>
      </c>
      <c r="S63" s="19">
        <v>0</v>
      </c>
      <c r="T63" s="19">
        <v>0</v>
      </c>
      <c r="U63" s="19">
        <v>2612</v>
      </c>
      <c r="V63" s="19">
        <v>53</v>
      </c>
      <c r="W63" s="19">
        <v>134</v>
      </c>
      <c r="X63" s="19">
        <v>2</v>
      </c>
      <c r="Y63" s="19">
        <v>189</v>
      </c>
      <c r="Z63" s="19">
        <v>159</v>
      </c>
      <c r="AA63" s="19">
        <v>19</v>
      </c>
      <c r="AB63" s="19">
        <v>29</v>
      </c>
      <c r="AC63" s="19">
        <v>21</v>
      </c>
      <c r="AD63" s="19">
        <v>109</v>
      </c>
      <c r="AE63" s="19">
        <v>103</v>
      </c>
      <c r="AF63" s="19">
        <v>61</v>
      </c>
      <c r="AG63" s="19">
        <v>49</v>
      </c>
      <c r="AH63" s="19">
        <v>10</v>
      </c>
      <c r="AI63" s="19">
        <v>11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23</v>
      </c>
      <c r="AS63" s="19">
        <v>0</v>
      </c>
      <c r="AT63" s="19">
        <v>2</v>
      </c>
      <c r="AU63" s="19">
        <v>30</v>
      </c>
      <c r="AV63" s="19">
        <v>3</v>
      </c>
      <c r="AW63" s="52">
        <f t="shared" ref="AW63:AW75" si="13">(E63+AX63-AY63)/D63%</f>
        <v>11.898047959429032</v>
      </c>
      <c r="AX63" s="19">
        <v>2900</v>
      </c>
      <c r="AY63" s="19">
        <v>258</v>
      </c>
      <c r="AZ63" s="21">
        <f t="shared" si="10"/>
        <v>6.747590146376294</v>
      </c>
      <c r="BA63" s="53">
        <f t="shared" si="11"/>
        <v>84.126984126984127</v>
      </c>
      <c r="BB63" s="22">
        <f t="shared" si="12"/>
        <v>0.39271688682613354</v>
      </c>
      <c r="BC63" s="22">
        <f t="shared" ref="BC63:BC75" si="14">AQ63/E63*100000</f>
        <v>0</v>
      </c>
      <c r="BD63" s="22">
        <f t="shared" ref="BD63:BD75" si="15">AQ63/Y63%</f>
        <v>0</v>
      </c>
    </row>
    <row r="64" spans="2:57" ht="24" customHeight="1" x14ac:dyDescent="0.2">
      <c r="B64" s="16" t="s">
        <v>88</v>
      </c>
      <c r="C64" s="17"/>
      <c r="D64" s="19">
        <v>53780</v>
      </c>
      <c r="E64" s="19">
        <v>4596</v>
      </c>
      <c r="F64" s="19">
        <v>4596</v>
      </c>
      <c r="G64" s="19">
        <v>0</v>
      </c>
      <c r="H64" s="19">
        <v>4376</v>
      </c>
      <c r="I64" s="19">
        <v>76</v>
      </c>
      <c r="J64" s="19">
        <v>16</v>
      </c>
      <c r="K64" s="19">
        <v>90</v>
      </c>
      <c r="L64" s="19">
        <v>34</v>
      </c>
      <c r="M64" s="19">
        <v>0</v>
      </c>
      <c r="N64" s="19">
        <v>4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4376</v>
      </c>
      <c r="V64" s="19">
        <v>76</v>
      </c>
      <c r="W64" s="19">
        <v>144</v>
      </c>
      <c r="X64" s="19">
        <v>0</v>
      </c>
      <c r="Y64" s="19">
        <v>220</v>
      </c>
      <c r="Z64" s="19">
        <v>199</v>
      </c>
      <c r="AA64" s="19">
        <v>30</v>
      </c>
      <c r="AB64" s="19">
        <v>27</v>
      </c>
      <c r="AC64" s="19">
        <v>20</v>
      </c>
      <c r="AD64" s="19">
        <v>137</v>
      </c>
      <c r="AE64" s="19">
        <v>117</v>
      </c>
      <c r="AF64" s="19">
        <v>67</v>
      </c>
      <c r="AG64" s="19">
        <v>58</v>
      </c>
      <c r="AH64" s="19">
        <v>17</v>
      </c>
      <c r="AI64" s="19">
        <v>19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23</v>
      </c>
      <c r="AS64" s="19">
        <v>0</v>
      </c>
      <c r="AT64" s="19">
        <v>8</v>
      </c>
      <c r="AU64" s="19">
        <v>21</v>
      </c>
      <c r="AV64" s="19">
        <v>7</v>
      </c>
      <c r="AW64" s="52">
        <f t="shared" si="13"/>
        <v>17.580885087393085</v>
      </c>
      <c r="AX64" s="19">
        <v>5281</v>
      </c>
      <c r="AY64" s="19">
        <v>422</v>
      </c>
      <c r="AZ64" s="21">
        <f t="shared" si="10"/>
        <v>4.7867711053089641</v>
      </c>
      <c r="BA64" s="53">
        <f t="shared" si="11"/>
        <v>90.454545454545453</v>
      </c>
      <c r="BB64" s="22">
        <f t="shared" si="12"/>
        <v>0.41340295909486513</v>
      </c>
      <c r="BC64" s="22">
        <f t="shared" si="14"/>
        <v>0</v>
      </c>
      <c r="BD64" s="22">
        <f t="shared" si="15"/>
        <v>0</v>
      </c>
    </row>
    <row r="65" spans="2:16179" ht="24" customHeight="1" x14ac:dyDescent="0.2">
      <c r="B65" s="16" t="s">
        <v>73</v>
      </c>
      <c r="C65" s="17"/>
      <c r="D65" s="19">
        <v>61547</v>
      </c>
      <c r="E65" s="19">
        <v>4956</v>
      </c>
      <c r="F65" s="19">
        <v>4956</v>
      </c>
      <c r="G65" s="19">
        <v>0</v>
      </c>
      <c r="H65" s="19">
        <v>4780</v>
      </c>
      <c r="I65" s="19">
        <v>51</v>
      </c>
      <c r="J65" s="19">
        <v>15</v>
      </c>
      <c r="K65" s="19">
        <v>80</v>
      </c>
      <c r="L65" s="19">
        <v>25</v>
      </c>
      <c r="M65" s="19">
        <v>3</v>
      </c>
      <c r="N65" s="19">
        <v>2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4780</v>
      </c>
      <c r="V65" s="19">
        <v>51</v>
      </c>
      <c r="W65" s="19">
        <v>125</v>
      </c>
      <c r="X65" s="19">
        <v>0</v>
      </c>
      <c r="Y65" s="19">
        <v>176</v>
      </c>
      <c r="Z65" s="19">
        <v>148</v>
      </c>
      <c r="AA65" s="19">
        <v>22</v>
      </c>
      <c r="AB65" s="19">
        <v>26</v>
      </c>
      <c r="AC65" s="19">
        <v>23</v>
      </c>
      <c r="AD65" s="19">
        <v>99</v>
      </c>
      <c r="AE65" s="19">
        <v>91</v>
      </c>
      <c r="AF65" s="19">
        <v>41</v>
      </c>
      <c r="AG65" s="19">
        <v>43</v>
      </c>
      <c r="AH65" s="19">
        <v>20</v>
      </c>
      <c r="AI65" s="19">
        <v>11</v>
      </c>
      <c r="AJ65" s="19">
        <v>1</v>
      </c>
      <c r="AK65" s="19">
        <v>2</v>
      </c>
      <c r="AL65" s="19">
        <v>0</v>
      </c>
      <c r="AM65" s="19">
        <v>1</v>
      </c>
      <c r="AN65" s="19">
        <v>0</v>
      </c>
      <c r="AO65" s="19">
        <v>0</v>
      </c>
      <c r="AP65" s="19">
        <v>0</v>
      </c>
      <c r="AQ65" s="19">
        <v>2</v>
      </c>
      <c r="AR65" s="19">
        <v>18</v>
      </c>
      <c r="AS65" s="19">
        <v>0</v>
      </c>
      <c r="AT65" s="19">
        <v>5</v>
      </c>
      <c r="AU65" s="19">
        <v>28</v>
      </c>
      <c r="AV65" s="19">
        <v>7</v>
      </c>
      <c r="AW65" s="52">
        <f t="shared" si="13"/>
        <v>15.631956066095828</v>
      </c>
      <c r="AX65" s="19">
        <v>5332</v>
      </c>
      <c r="AY65" s="19">
        <v>667</v>
      </c>
      <c r="AZ65" s="21">
        <f t="shared" si="10"/>
        <v>3.5512510088781273</v>
      </c>
      <c r="BA65" s="53">
        <f t="shared" si="11"/>
        <v>84.090909090909093</v>
      </c>
      <c r="BB65" s="22">
        <f t="shared" si="12"/>
        <v>0.22195318805488298</v>
      </c>
      <c r="BC65" s="22">
        <f t="shared" si="14"/>
        <v>40.355125100887811</v>
      </c>
      <c r="BD65" s="22">
        <f t="shared" si="15"/>
        <v>1.1363636363636365</v>
      </c>
    </row>
    <row r="66" spans="2:16179" ht="24" customHeight="1" x14ac:dyDescent="0.2">
      <c r="B66" s="16" t="s">
        <v>74</v>
      </c>
      <c r="C66" s="17"/>
      <c r="D66" s="19">
        <v>72739</v>
      </c>
      <c r="E66" s="19">
        <v>6695</v>
      </c>
      <c r="F66" s="19">
        <v>6695</v>
      </c>
      <c r="G66" s="19">
        <v>0</v>
      </c>
      <c r="H66" s="19">
        <v>6486</v>
      </c>
      <c r="I66" s="19">
        <v>68</v>
      </c>
      <c r="J66" s="19">
        <v>16</v>
      </c>
      <c r="K66" s="19">
        <v>78</v>
      </c>
      <c r="L66" s="19">
        <v>36</v>
      </c>
      <c r="M66" s="19">
        <v>0</v>
      </c>
      <c r="N66" s="19">
        <v>11</v>
      </c>
      <c r="O66" s="19">
        <v>0</v>
      </c>
      <c r="P66" s="19">
        <v>0</v>
      </c>
      <c r="Q66" s="19">
        <v>0</v>
      </c>
      <c r="R66" s="19">
        <v>0</v>
      </c>
      <c r="S66" s="19">
        <v>1</v>
      </c>
      <c r="T66" s="19">
        <v>0</v>
      </c>
      <c r="U66" s="19">
        <v>6486</v>
      </c>
      <c r="V66" s="19">
        <v>68</v>
      </c>
      <c r="W66" s="19">
        <v>142</v>
      </c>
      <c r="X66" s="19">
        <v>0</v>
      </c>
      <c r="Y66" s="19">
        <v>209</v>
      </c>
      <c r="Z66" s="19">
        <v>189</v>
      </c>
      <c r="AA66" s="19">
        <v>43</v>
      </c>
      <c r="AB66" s="19">
        <v>14</v>
      </c>
      <c r="AC66" s="19">
        <v>30</v>
      </c>
      <c r="AD66" s="19">
        <v>118</v>
      </c>
      <c r="AE66" s="19">
        <v>102</v>
      </c>
      <c r="AF66" s="19">
        <v>63</v>
      </c>
      <c r="AG66" s="19">
        <v>37</v>
      </c>
      <c r="AH66" s="19">
        <v>22</v>
      </c>
      <c r="AI66" s="19">
        <v>20</v>
      </c>
      <c r="AJ66" s="19">
        <v>0</v>
      </c>
      <c r="AK66" s="19">
        <v>0</v>
      </c>
      <c r="AL66" s="19">
        <v>0</v>
      </c>
      <c r="AM66" s="19">
        <v>1</v>
      </c>
      <c r="AN66" s="19">
        <v>0</v>
      </c>
      <c r="AO66" s="19">
        <v>1</v>
      </c>
      <c r="AP66" s="19">
        <v>0</v>
      </c>
      <c r="AQ66" s="19">
        <v>1</v>
      </c>
      <c r="AR66" s="19">
        <v>27</v>
      </c>
      <c r="AS66" s="19">
        <v>0</v>
      </c>
      <c r="AT66" s="19">
        <v>6</v>
      </c>
      <c r="AU66" s="19">
        <v>20</v>
      </c>
      <c r="AV66" s="19">
        <v>12</v>
      </c>
      <c r="AW66" s="52">
        <f t="shared" si="13"/>
        <v>17.467933295756058</v>
      </c>
      <c r="AX66" s="19">
        <v>7093</v>
      </c>
      <c r="AY66" s="19">
        <v>1082</v>
      </c>
      <c r="AZ66" s="21">
        <f t="shared" si="10"/>
        <v>3.1217326362957429</v>
      </c>
      <c r="BA66" s="53">
        <f t="shared" si="11"/>
        <v>90.43062200956939</v>
      </c>
      <c r="BB66" s="22">
        <f t="shared" si="12"/>
        <v>0.2987303958177745</v>
      </c>
      <c r="BC66" s="22">
        <f t="shared" si="14"/>
        <v>14.936519790888724</v>
      </c>
      <c r="BD66" s="22">
        <f t="shared" si="15"/>
        <v>0.47846889952153115</v>
      </c>
    </row>
    <row r="67" spans="2:16179" ht="24" customHeight="1" x14ac:dyDescent="0.2">
      <c r="B67" s="16" t="s">
        <v>75</v>
      </c>
      <c r="C67" s="17"/>
      <c r="D67" s="19">
        <v>75798</v>
      </c>
      <c r="E67" s="19">
        <v>5725</v>
      </c>
      <c r="F67" s="19">
        <v>5725</v>
      </c>
      <c r="G67" s="19">
        <v>5</v>
      </c>
      <c r="H67" s="19">
        <v>5593</v>
      </c>
      <c r="I67" s="19">
        <v>49</v>
      </c>
      <c r="J67" s="19">
        <v>11</v>
      </c>
      <c r="K67" s="19">
        <v>48</v>
      </c>
      <c r="L67" s="19">
        <v>11</v>
      </c>
      <c r="M67" s="19">
        <v>1</v>
      </c>
      <c r="N67" s="19">
        <v>6</v>
      </c>
      <c r="O67" s="19">
        <v>1</v>
      </c>
      <c r="P67" s="19">
        <v>2</v>
      </c>
      <c r="Q67" s="19">
        <v>0</v>
      </c>
      <c r="R67" s="19">
        <v>3</v>
      </c>
      <c r="S67" s="19">
        <v>0</v>
      </c>
      <c r="T67" s="19">
        <v>0</v>
      </c>
      <c r="U67" s="19">
        <v>5593</v>
      </c>
      <c r="V67" s="19">
        <v>49</v>
      </c>
      <c r="W67" s="19">
        <v>80</v>
      </c>
      <c r="X67" s="19">
        <v>3</v>
      </c>
      <c r="Y67" s="19">
        <v>132</v>
      </c>
      <c r="Z67" s="19">
        <v>117</v>
      </c>
      <c r="AA67" s="19">
        <v>34</v>
      </c>
      <c r="AB67" s="19">
        <v>14</v>
      </c>
      <c r="AC67" s="19">
        <v>25</v>
      </c>
      <c r="AD67" s="19">
        <v>63</v>
      </c>
      <c r="AE67" s="19">
        <v>57</v>
      </c>
      <c r="AF67" s="19">
        <v>36</v>
      </c>
      <c r="AG67" s="19">
        <v>29</v>
      </c>
      <c r="AH67" s="19">
        <v>6</v>
      </c>
      <c r="AI67" s="19">
        <v>10</v>
      </c>
      <c r="AJ67" s="19">
        <v>2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26</v>
      </c>
      <c r="AS67" s="19">
        <v>1</v>
      </c>
      <c r="AT67" s="19">
        <v>3</v>
      </c>
      <c r="AU67" s="19">
        <v>15</v>
      </c>
      <c r="AV67" s="19">
        <v>4</v>
      </c>
      <c r="AW67" s="52">
        <f t="shared" si="13"/>
        <v>13.603261299770443</v>
      </c>
      <c r="AX67" s="19">
        <v>5728</v>
      </c>
      <c r="AY67" s="19">
        <v>1142</v>
      </c>
      <c r="AZ67" s="21">
        <f t="shared" si="10"/>
        <v>2.3056768558951966</v>
      </c>
      <c r="BA67" s="53">
        <f t="shared" si="11"/>
        <v>88.636363636363626</v>
      </c>
      <c r="BB67" s="22">
        <f t="shared" si="12"/>
        <v>0.17467248908296942</v>
      </c>
      <c r="BC67" s="22">
        <f t="shared" si="14"/>
        <v>0</v>
      </c>
      <c r="BD67" s="22">
        <f t="shared" si="15"/>
        <v>0</v>
      </c>
    </row>
    <row r="68" spans="2:16179" ht="24" customHeight="1" x14ac:dyDescent="0.2">
      <c r="B68" s="16" t="s">
        <v>76</v>
      </c>
      <c r="C68" s="17"/>
      <c r="D68" s="19">
        <v>70202</v>
      </c>
      <c r="E68" s="19">
        <v>6073</v>
      </c>
      <c r="F68" s="19">
        <v>6074</v>
      </c>
      <c r="G68" s="19">
        <v>4</v>
      </c>
      <c r="H68" s="19">
        <v>5975</v>
      </c>
      <c r="I68" s="19">
        <v>33</v>
      </c>
      <c r="J68" s="19">
        <v>6</v>
      </c>
      <c r="K68" s="19">
        <v>37</v>
      </c>
      <c r="L68" s="19">
        <v>13</v>
      </c>
      <c r="M68" s="19">
        <v>0</v>
      </c>
      <c r="N68" s="19">
        <v>5</v>
      </c>
      <c r="O68" s="19">
        <v>1</v>
      </c>
      <c r="P68" s="19">
        <v>0</v>
      </c>
      <c r="Q68" s="19">
        <v>0</v>
      </c>
      <c r="R68" s="19">
        <v>3</v>
      </c>
      <c r="S68" s="19">
        <v>0</v>
      </c>
      <c r="T68" s="19">
        <v>0</v>
      </c>
      <c r="U68" s="19">
        <v>5975</v>
      </c>
      <c r="V68" s="19">
        <v>33</v>
      </c>
      <c r="W68" s="19">
        <v>62</v>
      </c>
      <c r="X68" s="19">
        <v>3</v>
      </c>
      <c r="Y68" s="19">
        <v>98</v>
      </c>
      <c r="Z68" s="19">
        <v>80</v>
      </c>
      <c r="AA68" s="19">
        <v>18</v>
      </c>
      <c r="AB68" s="19">
        <v>9</v>
      </c>
      <c r="AC68" s="19">
        <v>11</v>
      </c>
      <c r="AD68" s="19">
        <v>51</v>
      </c>
      <c r="AE68" s="19">
        <v>44</v>
      </c>
      <c r="AF68" s="19">
        <v>35</v>
      </c>
      <c r="AG68" s="19">
        <v>20</v>
      </c>
      <c r="AH68" s="19">
        <v>5</v>
      </c>
      <c r="AI68" s="19">
        <v>2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14</v>
      </c>
      <c r="AS68" s="19">
        <v>0</v>
      </c>
      <c r="AT68" s="19">
        <v>2</v>
      </c>
      <c r="AU68" s="19">
        <v>18</v>
      </c>
      <c r="AV68" s="19">
        <v>2</v>
      </c>
      <c r="AW68" s="52">
        <f t="shared" si="13"/>
        <v>15.721774308424262</v>
      </c>
      <c r="AX68" s="19">
        <v>6181</v>
      </c>
      <c r="AY68" s="19">
        <v>1217</v>
      </c>
      <c r="AZ68" s="21">
        <f t="shared" si="10"/>
        <v>1.6136999835336736</v>
      </c>
      <c r="BA68" s="53">
        <f t="shared" si="11"/>
        <v>81.632653061224488</v>
      </c>
      <c r="BB68" s="21">
        <f t="shared" si="12"/>
        <v>3.2932652725177015E-2</v>
      </c>
      <c r="BC68" s="22">
        <f t="shared" si="14"/>
        <v>0</v>
      </c>
      <c r="BD68" s="22">
        <f t="shared" si="15"/>
        <v>0</v>
      </c>
    </row>
    <row r="69" spans="2:16179" ht="24" customHeight="1" x14ac:dyDescent="0.2">
      <c r="B69" s="16" t="s">
        <v>77</v>
      </c>
      <c r="C69" s="17"/>
      <c r="D69" s="19">
        <v>68876</v>
      </c>
      <c r="E69" s="19">
        <v>5414</v>
      </c>
      <c r="F69" s="19">
        <v>5414</v>
      </c>
      <c r="G69" s="19">
        <v>3</v>
      </c>
      <c r="H69" s="19">
        <v>5357</v>
      </c>
      <c r="I69" s="19">
        <v>18</v>
      </c>
      <c r="J69" s="19">
        <v>10</v>
      </c>
      <c r="K69" s="19">
        <v>17</v>
      </c>
      <c r="L69" s="19">
        <v>4</v>
      </c>
      <c r="M69" s="19">
        <v>0</v>
      </c>
      <c r="N69" s="19">
        <v>3</v>
      </c>
      <c r="O69" s="19">
        <v>1</v>
      </c>
      <c r="P69" s="19">
        <v>0</v>
      </c>
      <c r="Q69" s="19">
        <v>0</v>
      </c>
      <c r="R69" s="19">
        <v>4</v>
      </c>
      <c r="S69" s="19">
        <v>0</v>
      </c>
      <c r="T69" s="19">
        <v>0</v>
      </c>
      <c r="U69" s="19">
        <v>5357</v>
      </c>
      <c r="V69" s="19">
        <v>18</v>
      </c>
      <c r="W69" s="19">
        <v>35</v>
      </c>
      <c r="X69" s="19">
        <v>4</v>
      </c>
      <c r="Y69" s="19">
        <v>57</v>
      </c>
      <c r="Z69" s="19">
        <v>50</v>
      </c>
      <c r="AA69" s="19">
        <v>7</v>
      </c>
      <c r="AB69" s="19">
        <v>7</v>
      </c>
      <c r="AC69" s="19">
        <v>8</v>
      </c>
      <c r="AD69" s="19">
        <v>31</v>
      </c>
      <c r="AE69" s="19">
        <v>30</v>
      </c>
      <c r="AF69" s="19">
        <v>25</v>
      </c>
      <c r="AG69" s="19">
        <v>5</v>
      </c>
      <c r="AH69" s="19">
        <v>4</v>
      </c>
      <c r="AI69" s="19">
        <v>2</v>
      </c>
      <c r="AJ69" s="19">
        <v>1</v>
      </c>
      <c r="AK69" s="19">
        <v>0</v>
      </c>
      <c r="AL69" s="19">
        <v>0</v>
      </c>
      <c r="AM69" s="19">
        <v>1</v>
      </c>
      <c r="AN69" s="19">
        <v>1</v>
      </c>
      <c r="AO69" s="19">
        <v>0</v>
      </c>
      <c r="AP69" s="19">
        <v>0</v>
      </c>
      <c r="AQ69" s="19">
        <v>1</v>
      </c>
      <c r="AR69" s="19">
        <v>7</v>
      </c>
      <c r="AS69" s="19">
        <v>1</v>
      </c>
      <c r="AT69" s="19">
        <v>2</v>
      </c>
      <c r="AU69" s="19">
        <v>7</v>
      </c>
      <c r="AV69" s="19">
        <v>3</v>
      </c>
      <c r="AW69" s="52">
        <f t="shared" si="13"/>
        <v>13.990359486613624</v>
      </c>
      <c r="AX69" s="19">
        <v>5409</v>
      </c>
      <c r="AY69" s="19">
        <v>1187</v>
      </c>
      <c r="AZ69" s="21">
        <f t="shared" si="10"/>
        <v>1.0528260066494275</v>
      </c>
      <c r="BA69" s="53">
        <f t="shared" si="11"/>
        <v>87.719298245614041</v>
      </c>
      <c r="BB69" s="21">
        <f t="shared" si="12"/>
        <v>3.6941263391207978E-2</v>
      </c>
      <c r="BC69" s="22">
        <f t="shared" si="14"/>
        <v>18.470631695603988</v>
      </c>
      <c r="BD69" s="22">
        <f t="shared" si="15"/>
        <v>1.7543859649122808</v>
      </c>
    </row>
    <row r="70" spans="2:16179" ht="24" customHeight="1" x14ac:dyDescent="0.2">
      <c r="B70" s="16" t="s">
        <v>78</v>
      </c>
      <c r="C70" s="17"/>
      <c r="D70" s="19">
        <v>75388</v>
      </c>
      <c r="E70" s="19">
        <v>7334</v>
      </c>
      <c r="F70" s="19">
        <v>7334</v>
      </c>
      <c r="G70" s="19">
        <v>5</v>
      </c>
      <c r="H70" s="19">
        <v>7286</v>
      </c>
      <c r="I70" s="19">
        <v>19</v>
      </c>
      <c r="J70" s="19">
        <v>6</v>
      </c>
      <c r="K70" s="19">
        <v>12</v>
      </c>
      <c r="L70" s="19">
        <v>3</v>
      </c>
      <c r="M70" s="19">
        <v>0</v>
      </c>
      <c r="N70" s="19">
        <v>3</v>
      </c>
      <c r="O70" s="19">
        <v>0</v>
      </c>
      <c r="P70" s="19">
        <v>1</v>
      </c>
      <c r="Q70" s="19">
        <v>0</v>
      </c>
      <c r="R70" s="19">
        <v>4</v>
      </c>
      <c r="S70" s="19">
        <v>0</v>
      </c>
      <c r="T70" s="19">
        <v>0</v>
      </c>
      <c r="U70" s="19">
        <v>7286</v>
      </c>
      <c r="V70" s="19">
        <v>19</v>
      </c>
      <c r="W70" s="19">
        <v>25</v>
      </c>
      <c r="X70" s="19">
        <v>4</v>
      </c>
      <c r="Y70" s="19">
        <v>48</v>
      </c>
      <c r="Z70" s="19">
        <v>39</v>
      </c>
      <c r="AA70" s="19">
        <v>6</v>
      </c>
      <c r="AB70" s="19">
        <v>5</v>
      </c>
      <c r="AC70" s="19">
        <v>13</v>
      </c>
      <c r="AD70" s="19">
        <v>18</v>
      </c>
      <c r="AE70" s="19">
        <v>18</v>
      </c>
      <c r="AF70" s="19">
        <v>15</v>
      </c>
      <c r="AG70" s="19">
        <v>6</v>
      </c>
      <c r="AH70" s="19">
        <v>2</v>
      </c>
      <c r="AI70" s="19">
        <v>1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8</v>
      </c>
      <c r="AS70" s="19">
        <v>2</v>
      </c>
      <c r="AT70" s="19">
        <v>1</v>
      </c>
      <c r="AU70" s="19">
        <v>9</v>
      </c>
      <c r="AV70" s="19">
        <v>4</v>
      </c>
      <c r="AW70" s="52">
        <f t="shared" si="13"/>
        <v>17.803894519021593</v>
      </c>
      <c r="AX70" s="19">
        <v>7363</v>
      </c>
      <c r="AY70" s="19">
        <v>1275</v>
      </c>
      <c r="AZ70" s="21">
        <f t="shared" si="10"/>
        <v>0.65448595582219793</v>
      </c>
      <c r="BA70" s="53">
        <f t="shared" si="11"/>
        <v>81.25</v>
      </c>
      <c r="BB70" s="21">
        <f t="shared" si="12"/>
        <v>1.3635124079629125E-2</v>
      </c>
      <c r="BC70" s="22">
        <f t="shared" si="14"/>
        <v>0</v>
      </c>
      <c r="BD70" s="22">
        <f t="shared" si="15"/>
        <v>0</v>
      </c>
    </row>
    <row r="71" spans="2:16179" ht="24" customHeight="1" x14ac:dyDescent="0.2">
      <c r="B71" s="16" t="s">
        <v>79</v>
      </c>
      <c r="C71" s="17"/>
      <c r="D71" s="19">
        <v>92380</v>
      </c>
      <c r="E71" s="19">
        <v>8693</v>
      </c>
      <c r="F71" s="19">
        <v>8693</v>
      </c>
      <c r="G71" s="19">
        <v>4</v>
      </c>
      <c r="H71" s="19">
        <v>8641</v>
      </c>
      <c r="I71" s="19">
        <v>18</v>
      </c>
      <c r="J71" s="19">
        <v>8</v>
      </c>
      <c r="K71" s="19">
        <v>14</v>
      </c>
      <c r="L71" s="19">
        <v>1</v>
      </c>
      <c r="M71" s="19">
        <v>2</v>
      </c>
      <c r="N71" s="19">
        <v>5</v>
      </c>
      <c r="O71" s="19">
        <v>0</v>
      </c>
      <c r="P71" s="19">
        <v>0</v>
      </c>
      <c r="Q71" s="19">
        <v>0</v>
      </c>
      <c r="R71" s="19">
        <v>4</v>
      </c>
      <c r="S71" s="19">
        <v>0</v>
      </c>
      <c r="T71" s="19">
        <v>0</v>
      </c>
      <c r="U71" s="19">
        <v>8641</v>
      </c>
      <c r="V71" s="19">
        <v>18</v>
      </c>
      <c r="W71" s="19">
        <v>30</v>
      </c>
      <c r="X71" s="19">
        <v>4</v>
      </c>
      <c r="Y71" s="19">
        <v>52</v>
      </c>
      <c r="Z71" s="19">
        <v>43</v>
      </c>
      <c r="AA71" s="19">
        <v>7</v>
      </c>
      <c r="AB71" s="19">
        <v>5</v>
      </c>
      <c r="AC71" s="19">
        <v>12</v>
      </c>
      <c r="AD71" s="19">
        <v>20</v>
      </c>
      <c r="AE71" s="19">
        <v>21</v>
      </c>
      <c r="AF71" s="19">
        <v>18</v>
      </c>
      <c r="AG71" s="19">
        <v>6</v>
      </c>
      <c r="AH71" s="19">
        <v>3</v>
      </c>
      <c r="AI71" s="19">
        <v>2</v>
      </c>
      <c r="AJ71" s="19">
        <v>0</v>
      </c>
      <c r="AK71" s="19">
        <v>0</v>
      </c>
      <c r="AL71" s="19">
        <v>1</v>
      </c>
      <c r="AM71" s="19">
        <v>0</v>
      </c>
      <c r="AN71" s="19">
        <v>0</v>
      </c>
      <c r="AO71" s="19">
        <v>0</v>
      </c>
      <c r="AP71" s="19">
        <v>0</v>
      </c>
      <c r="AQ71" s="19">
        <v>1</v>
      </c>
      <c r="AR71" s="19">
        <v>7</v>
      </c>
      <c r="AS71" s="19">
        <v>0</v>
      </c>
      <c r="AT71" s="19">
        <v>3</v>
      </c>
      <c r="AU71" s="19">
        <v>9</v>
      </c>
      <c r="AV71" s="19">
        <v>3</v>
      </c>
      <c r="AW71" s="52">
        <f t="shared" si="13"/>
        <v>17.15522840441654</v>
      </c>
      <c r="AX71" s="19">
        <v>8811</v>
      </c>
      <c r="AY71" s="19">
        <v>1656</v>
      </c>
      <c r="AZ71" s="21">
        <f t="shared" si="10"/>
        <v>0.59818244564592193</v>
      </c>
      <c r="BA71" s="53">
        <f t="shared" si="11"/>
        <v>82.692307692307693</v>
      </c>
      <c r="BB71" s="21">
        <f t="shared" si="12"/>
        <v>2.3007017140227772E-2</v>
      </c>
      <c r="BC71" s="22">
        <f t="shared" si="14"/>
        <v>11.503508570113885</v>
      </c>
      <c r="BD71" s="22">
        <f t="shared" si="15"/>
        <v>1.9230769230769229</v>
      </c>
    </row>
    <row r="72" spans="2:16179" ht="24" customHeight="1" x14ac:dyDescent="0.2">
      <c r="B72" s="16" t="s">
        <v>80</v>
      </c>
      <c r="C72" s="17"/>
      <c r="D72" s="19">
        <v>82747</v>
      </c>
      <c r="E72" s="19">
        <v>8606</v>
      </c>
      <c r="F72" s="19">
        <v>8606</v>
      </c>
      <c r="G72" s="19">
        <v>1</v>
      </c>
      <c r="H72" s="19">
        <v>8558</v>
      </c>
      <c r="I72" s="19">
        <v>22</v>
      </c>
      <c r="J72" s="19">
        <v>5</v>
      </c>
      <c r="K72" s="19">
        <v>7</v>
      </c>
      <c r="L72" s="19">
        <v>7</v>
      </c>
      <c r="M72" s="19">
        <v>0</v>
      </c>
      <c r="N72" s="19">
        <v>4</v>
      </c>
      <c r="O72" s="19">
        <v>0</v>
      </c>
      <c r="P72" s="19">
        <v>1</v>
      </c>
      <c r="Q72" s="19">
        <v>0</v>
      </c>
      <c r="R72" s="19">
        <v>2</v>
      </c>
      <c r="S72" s="19">
        <v>0</v>
      </c>
      <c r="T72" s="19">
        <v>0</v>
      </c>
      <c r="U72" s="19">
        <v>8558</v>
      </c>
      <c r="V72" s="19">
        <v>22</v>
      </c>
      <c r="W72" s="19">
        <v>24</v>
      </c>
      <c r="X72" s="19">
        <v>2</v>
      </c>
      <c r="Y72" s="19">
        <v>48</v>
      </c>
      <c r="Z72" s="19">
        <v>41</v>
      </c>
      <c r="AA72" s="19">
        <v>10</v>
      </c>
      <c r="AB72" s="19">
        <v>7</v>
      </c>
      <c r="AC72" s="19">
        <v>10</v>
      </c>
      <c r="AD72" s="19">
        <v>18</v>
      </c>
      <c r="AE72" s="19">
        <v>16</v>
      </c>
      <c r="AF72" s="19">
        <v>11</v>
      </c>
      <c r="AG72" s="19">
        <v>11</v>
      </c>
      <c r="AH72" s="19">
        <v>1</v>
      </c>
      <c r="AI72" s="19">
        <v>1</v>
      </c>
      <c r="AJ72" s="19">
        <v>0</v>
      </c>
      <c r="AK72" s="19">
        <v>0</v>
      </c>
      <c r="AL72" s="19">
        <v>1</v>
      </c>
      <c r="AM72" s="19">
        <v>0</v>
      </c>
      <c r="AN72" s="19">
        <v>0</v>
      </c>
      <c r="AO72" s="19">
        <v>0</v>
      </c>
      <c r="AP72" s="19">
        <v>0</v>
      </c>
      <c r="AQ72" s="19">
        <v>1</v>
      </c>
      <c r="AR72" s="19">
        <v>12</v>
      </c>
      <c r="AS72" s="19">
        <v>1</v>
      </c>
      <c r="AT72" s="19">
        <v>2</v>
      </c>
      <c r="AU72" s="19">
        <v>7</v>
      </c>
      <c r="AV72" s="19">
        <v>1</v>
      </c>
      <c r="AW72" s="52">
        <f t="shared" si="13"/>
        <v>17.518459883742008</v>
      </c>
      <c r="AX72" s="19">
        <v>7444</v>
      </c>
      <c r="AY72" s="19">
        <v>1554</v>
      </c>
      <c r="AZ72" s="21">
        <f t="shared" si="10"/>
        <v>0.55775040669300491</v>
      </c>
      <c r="BA72" s="53">
        <f t="shared" si="11"/>
        <v>85.416666666666671</v>
      </c>
      <c r="BB72" s="21">
        <f t="shared" si="12"/>
        <v>1.1619800139437602E-2</v>
      </c>
      <c r="BC72" s="22">
        <f t="shared" si="14"/>
        <v>11.619800139437602</v>
      </c>
      <c r="BD72" s="22">
        <f t="shared" si="15"/>
        <v>2.0833333333333335</v>
      </c>
    </row>
    <row r="73" spans="2:16179" ht="24" customHeight="1" x14ac:dyDescent="0.2">
      <c r="B73" s="16" t="s">
        <v>81</v>
      </c>
      <c r="C73" s="17"/>
      <c r="D73" s="19">
        <v>71586</v>
      </c>
      <c r="E73" s="19">
        <v>3970</v>
      </c>
      <c r="F73" s="19">
        <v>3970</v>
      </c>
      <c r="G73" s="19">
        <v>2</v>
      </c>
      <c r="H73" s="19">
        <v>3946</v>
      </c>
      <c r="I73" s="19">
        <v>4</v>
      </c>
      <c r="J73" s="19">
        <v>2</v>
      </c>
      <c r="K73" s="19">
        <v>8</v>
      </c>
      <c r="L73" s="19">
        <v>2</v>
      </c>
      <c r="M73" s="19">
        <v>1</v>
      </c>
      <c r="N73" s="19">
        <v>3</v>
      </c>
      <c r="O73" s="19">
        <v>0</v>
      </c>
      <c r="P73" s="19">
        <v>3</v>
      </c>
      <c r="Q73" s="19">
        <v>0</v>
      </c>
      <c r="R73" s="19">
        <v>1</v>
      </c>
      <c r="S73" s="19">
        <v>0</v>
      </c>
      <c r="T73" s="19">
        <v>0</v>
      </c>
      <c r="U73" s="19">
        <v>3946</v>
      </c>
      <c r="V73" s="19">
        <v>4</v>
      </c>
      <c r="W73" s="19">
        <v>19</v>
      </c>
      <c r="X73" s="19">
        <v>1</v>
      </c>
      <c r="Y73" s="19">
        <v>24</v>
      </c>
      <c r="Z73" s="19">
        <v>22</v>
      </c>
      <c r="AA73" s="19">
        <v>4</v>
      </c>
      <c r="AB73" s="19">
        <v>3</v>
      </c>
      <c r="AC73" s="19">
        <v>10</v>
      </c>
      <c r="AD73" s="19">
        <v>14</v>
      </c>
      <c r="AE73" s="19">
        <v>10</v>
      </c>
      <c r="AF73" s="19">
        <v>9</v>
      </c>
      <c r="AG73" s="19">
        <v>3</v>
      </c>
      <c r="AH73" s="19">
        <v>1</v>
      </c>
      <c r="AI73" s="19">
        <v>0</v>
      </c>
      <c r="AJ73" s="19">
        <v>0</v>
      </c>
      <c r="AK73" s="19">
        <v>1</v>
      </c>
      <c r="AL73" s="19">
        <v>0</v>
      </c>
      <c r="AM73" s="19">
        <v>0</v>
      </c>
      <c r="AN73" s="19">
        <v>0</v>
      </c>
      <c r="AO73" s="19">
        <v>1</v>
      </c>
      <c r="AP73" s="19">
        <v>0</v>
      </c>
      <c r="AQ73" s="19">
        <v>2</v>
      </c>
      <c r="AR73" s="19">
        <v>2</v>
      </c>
      <c r="AS73" s="19">
        <v>0</v>
      </c>
      <c r="AT73" s="19">
        <v>3</v>
      </c>
      <c r="AU73" s="19">
        <v>2</v>
      </c>
      <c r="AV73" s="19">
        <v>2</v>
      </c>
      <c r="AW73" s="52">
        <f t="shared" si="13"/>
        <v>9.6848545805045685</v>
      </c>
      <c r="AX73" s="19">
        <v>3758</v>
      </c>
      <c r="AY73" s="19">
        <v>795</v>
      </c>
      <c r="AZ73" s="21">
        <f t="shared" si="10"/>
        <v>0.60453400503778332</v>
      </c>
      <c r="BA73" s="53">
        <f t="shared" si="11"/>
        <v>91.666666666666671</v>
      </c>
      <c r="BB73" s="22">
        <f t="shared" si="12"/>
        <v>0</v>
      </c>
      <c r="BC73" s="22">
        <f t="shared" si="14"/>
        <v>50.377833753148614</v>
      </c>
      <c r="BD73" s="22">
        <f t="shared" si="15"/>
        <v>8.3333333333333339</v>
      </c>
    </row>
    <row r="74" spans="2:16179" ht="24" customHeight="1" x14ac:dyDescent="0.2">
      <c r="B74" s="16" t="s">
        <v>82</v>
      </c>
      <c r="C74" s="17"/>
      <c r="D74" s="19">
        <v>161084</v>
      </c>
      <c r="E74" s="19">
        <v>1853</v>
      </c>
      <c r="F74" s="19">
        <v>1853</v>
      </c>
      <c r="G74" s="19">
        <v>0</v>
      </c>
      <c r="H74" s="19">
        <v>1840</v>
      </c>
      <c r="I74" s="19">
        <v>3</v>
      </c>
      <c r="J74" s="19">
        <v>2</v>
      </c>
      <c r="K74" s="19">
        <v>3</v>
      </c>
      <c r="L74" s="19">
        <v>2</v>
      </c>
      <c r="M74" s="19">
        <v>0</v>
      </c>
      <c r="N74" s="19">
        <v>0</v>
      </c>
      <c r="O74" s="19">
        <v>0</v>
      </c>
      <c r="P74" s="19">
        <v>2</v>
      </c>
      <c r="Q74" s="19">
        <v>1</v>
      </c>
      <c r="R74" s="19">
        <v>0</v>
      </c>
      <c r="S74" s="19">
        <v>1</v>
      </c>
      <c r="T74" s="19">
        <v>3</v>
      </c>
      <c r="U74" s="19">
        <v>1836</v>
      </c>
      <c r="V74" s="19">
        <v>3</v>
      </c>
      <c r="W74" s="19">
        <v>14</v>
      </c>
      <c r="X74" s="19">
        <v>0</v>
      </c>
      <c r="Y74" s="19">
        <v>17</v>
      </c>
      <c r="Z74" s="19">
        <v>11</v>
      </c>
      <c r="AA74" s="19">
        <v>3</v>
      </c>
      <c r="AB74" s="19">
        <v>0</v>
      </c>
      <c r="AC74" s="19">
        <v>4</v>
      </c>
      <c r="AD74" s="19">
        <v>4</v>
      </c>
      <c r="AE74" s="19">
        <v>6</v>
      </c>
      <c r="AF74" s="19">
        <v>3</v>
      </c>
      <c r="AG74" s="19">
        <v>0</v>
      </c>
      <c r="AH74" s="19">
        <v>1</v>
      </c>
      <c r="AI74" s="19">
        <v>1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2</v>
      </c>
      <c r="AS74" s="19">
        <v>1</v>
      </c>
      <c r="AT74" s="19">
        <v>2</v>
      </c>
      <c r="AU74" s="19">
        <v>6</v>
      </c>
      <c r="AV74" s="19">
        <v>1</v>
      </c>
      <c r="AW74" s="52">
        <f t="shared" si="13"/>
        <v>2.0585533013831294</v>
      </c>
      <c r="AX74" s="19">
        <v>1735</v>
      </c>
      <c r="AY74" s="19">
        <v>272</v>
      </c>
      <c r="AZ74" s="21">
        <f t="shared" si="10"/>
        <v>0.9174311926605504</v>
      </c>
      <c r="BA74" s="53">
        <f t="shared" si="11"/>
        <v>64.705882352941174</v>
      </c>
      <c r="BB74" s="22">
        <f t="shared" si="12"/>
        <v>5.3966540744738264E-2</v>
      </c>
      <c r="BC74" s="22">
        <f t="shared" si="14"/>
        <v>0</v>
      </c>
      <c r="BD74" s="22">
        <f t="shared" si="15"/>
        <v>0</v>
      </c>
    </row>
    <row r="75" spans="2:16179" ht="24" customHeight="1" x14ac:dyDescent="0.2">
      <c r="B75" s="31" t="s">
        <v>83</v>
      </c>
      <c r="C75" s="17"/>
      <c r="D75" s="19">
        <v>977669</v>
      </c>
      <c r="E75" s="19">
        <v>69212</v>
      </c>
      <c r="F75" s="19">
        <v>69213</v>
      </c>
      <c r="G75" s="19">
        <v>26</v>
      </c>
      <c r="H75" s="19">
        <v>67828</v>
      </c>
      <c r="I75" s="19">
        <v>441</v>
      </c>
      <c r="J75" s="19">
        <v>109</v>
      </c>
      <c r="K75" s="19">
        <v>577</v>
      </c>
      <c r="L75" s="19">
        <v>167</v>
      </c>
      <c r="M75" s="19">
        <v>7</v>
      </c>
      <c r="N75" s="19">
        <v>47</v>
      </c>
      <c r="O75" s="19">
        <v>3</v>
      </c>
      <c r="P75" s="19">
        <v>9</v>
      </c>
      <c r="Q75" s="19">
        <v>1</v>
      </c>
      <c r="R75" s="19">
        <v>23</v>
      </c>
      <c r="S75" s="19">
        <v>2</v>
      </c>
      <c r="T75" s="19">
        <v>3</v>
      </c>
      <c r="U75" s="19">
        <v>67824</v>
      </c>
      <c r="V75" s="19">
        <v>441</v>
      </c>
      <c r="W75" s="19">
        <v>925</v>
      </c>
      <c r="X75" s="19">
        <v>23</v>
      </c>
      <c r="Y75" s="19">
        <v>1388</v>
      </c>
      <c r="Z75" s="19">
        <v>1198</v>
      </c>
      <c r="AA75" s="19">
        <v>217</v>
      </c>
      <c r="AB75" s="19">
        <v>164</v>
      </c>
      <c r="AC75" s="19">
        <v>200</v>
      </c>
      <c r="AD75" s="19">
        <v>753</v>
      </c>
      <c r="AE75" s="19">
        <v>673</v>
      </c>
      <c r="AF75" s="19">
        <v>416</v>
      </c>
      <c r="AG75" s="19">
        <v>300</v>
      </c>
      <c r="AH75" s="19">
        <v>100</v>
      </c>
      <c r="AI75" s="19">
        <v>83</v>
      </c>
      <c r="AJ75" s="19">
        <v>4</v>
      </c>
      <c r="AK75" s="19">
        <v>4</v>
      </c>
      <c r="AL75" s="19">
        <v>2</v>
      </c>
      <c r="AM75" s="19">
        <v>3</v>
      </c>
      <c r="AN75" s="19">
        <v>1</v>
      </c>
      <c r="AO75" s="19">
        <v>2</v>
      </c>
      <c r="AP75" s="19">
        <v>0</v>
      </c>
      <c r="AQ75" s="19">
        <v>9</v>
      </c>
      <c r="AR75" s="19">
        <v>184</v>
      </c>
      <c r="AS75" s="19">
        <v>6</v>
      </c>
      <c r="AT75" s="19">
        <v>41</v>
      </c>
      <c r="AU75" s="19">
        <v>190</v>
      </c>
      <c r="AV75" s="19">
        <v>55</v>
      </c>
      <c r="AW75" s="52">
        <f t="shared" si="13"/>
        <v>13.003583012246475</v>
      </c>
      <c r="AX75" s="19">
        <v>69566</v>
      </c>
      <c r="AY75" s="19">
        <v>11646</v>
      </c>
      <c r="AZ75" s="21">
        <f t="shared" si="10"/>
        <v>2.0054325839449807</v>
      </c>
      <c r="BA75" s="53">
        <f t="shared" si="11"/>
        <v>86.311239193083566</v>
      </c>
      <c r="BB75" s="22">
        <f t="shared" si="12"/>
        <v>0.11992140091313647</v>
      </c>
      <c r="BC75" s="22">
        <f t="shared" si="14"/>
        <v>13.003525400219614</v>
      </c>
      <c r="BD75" s="22">
        <f t="shared" si="15"/>
        <v>0.64841498559077804</v>
      </c>
    </row>
    <row r="76" spans="2:16179" ht="10.5" customHeight="1" x14ac:dyDescent="0.2">
      <c r="B76" s="8"/>
      <c r="C76" s="8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V76" s="8"/>
      <c r="AW76" s="8"/>
      <c r="AX76" s="8"/>
      <c r="AY76" s="56"/>
      <c r="AZ76" s="56"/>
      <c r="BA76" s="8"/>
      <c r="BB76" s="8"/>
      <c r="BC76" s="8"/>
      <c r="BD76" s="8"/>
    </row>
    <row r="77" spans="2:16179" ht="24.95" customHeight="1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2:16179" s="58" customFormat="1" ht="24.95" customHeight="1" x14ac:dyDescent="0.2">
      <c r="B78" s="57" t="s">
        <v>89</v>
      </c>
      <c r="C78" s="3"/>
      <c r="D78" s="3">
        <f>SUM(D62:D71)</f>
        <v>662252</v>
      </c>
      <c r="E78" s="3">
        <f t="shared" ref="E78:AX78" si="16">SUM(E62:E71)</f>
        <v>54783</v>
      </c>
      <c r="F78" s="3">
        <f t="shared" si="16"/>
        <v>54784</v>
      </c>
      <c r="G78" s="3">
        <f t="shared" si="16"/>
        <v>23</v>
      </c>
      <c r="H78" s="3">
        <f t="shared" si="16"/>
        <v>53484</v>
      </c>
      <c r="I78" s="3">
        <f t="shared" si="16"/>
        <v>412</v>
      </c>
      <c r="J78" s="3">
        <f t="shared" si="16"/>
        <v>100</v>
      </c>
      <c r="K78" s="3">
        <f t="shared" si="16"/>
        <v>559</v>
      </c>
      <c r="L78" s="3">
        <f t="shared" si="16"/>
        <v>156</v>
      </c>
      <c r="M78" s="3">
        <f t="shared" si="16"/>
        <v>6</v>
      </c>
      <c r="N78" s="3">
        <f t="shared" si="16"/>
        <v>40</v>
      </c>
      <c r="O78" s="3">
        <f t="shared" si="16"/>
        <v>3</v>
      </c>
      <c r="P78" s="3">
        <f t="shared" si="16"/>
        <v>3</v>
      </c>
      <c r="Q78" s="3">
        <f t="shared" si="16"/>
        <v>0</v>
      </c>
      <c r="R78" s="3">
        <f t="shared" si="16"/>
        <v>20</v>
      </c>
      <c r="S78" s="3">
        <f t="shared" si="16"/>
        <v>1</v>
      </c>
      <c r="T78" s="3">
        <f t="shared" si="16"/>
        <v>0</v>
      </c>
      <c r="U78" s="3">
        <f t="shared" si="16"/>
        <v>53484</v>
      </c>
      <c r="V78" s="3">
        <f t="shared" si="16"/>
        <v>412</v>
      </c>
      <c r="W78" s="3">
        <f t="shared" si="16"/>
        <v>868</v>
      </c>
      <c r="X78" s="3">
        <f t="shared" si="16"/>
        <v>20</v>
      </c>
      <c r="Y78" s="3">
        <f t="shared" si="16"/>
        <v>1299</v>
      </c>
      <c r="Z78" s="3">
        <f t="shared" si="16"/>
        <v>1124</v>
      </c>
      <c r="AA78" s="3">
        <f t="shared" si="16"/>
        <v>200</v>
      </c>
      <c r="AB78" s="3">
        <f t="shared" si="16"/>
        <v>154</v>
      </c>
      <c r="AC78" s="3">
        <f t="shared" si="16"/>
        <v>176</v>
      </c>
      <c r="AD78" s="3">
        <f t="shared" si="16"/>
        <v>717</v>
      </c>
      <c r="AE78" s="3">
        <f t="shared" si="16"/>
        <v>641</v>
      </c>
      <c r="AF78" s="3">
        <f t="shared" si="16"/>
        <v>393</v>
      </c>
      <c r="AG78" s="55">
        <f t="shared" si="16"/>
        <v>286</v>
      </c>
      <c r="AH78" s="55">
        <f t="shared" si="16"/>
        <v>97</v>
      </c>
      <c r="AI78" s="55">
        <f t="shared" si="16"/>
        <v>81</v>
      </c>
      <c r="AJ78" s="55">
        <f t="shared" si="16"/>
        <v>4</v>
      </c>
      <c r="AK78" s="55">
        <f t="shared" si="16"/>
        <v>3</v>
      </c>
      <c r="AL78" s="55">
        <f t="shared" si="16"/>
        <v>1</v>
      </c>
      <c r="AM78" s="55">
        <f t="shared" si="16"/>
        <v>3</v>
      </c>
      <c r="AN78" s="55">
        <f t="shared" si="16"/>
        <v>1</v>
      </c>
      <c r="AO78" s="55">
        <f t="shared" si="16"/>
        <v>1</v>
      </c>
      <c r="AP78" s="55">
        <f t="shared" si="16"/>
        <v>0</v>
      </c>
      <c r="AQ78" s="55">
        <f t="shared" si="16"/>
        <v>6</v>
      </c>
      <c r="AR78" s="55">
        <f t="shared" si="16"/>
        <v>168</v>
      </c>
      <c r="AS78" s="55">
        <f t="shared" si="16"/>
        <v>4</v>
      </c>
      <c r="AT78" s="55">
        <f t="shared" si="16"/>
        <v>34</v>
      </c>
      <c r="AU78" s="55">
        <f t="shared" si="16"/>
        <v>175</v>
      </c>
      <c r="AV78" s="3">
        <f t="shared" si="16"/>
        <v>51</v>
      </c>
      <c r="AW78" s="3"/>
      <c r="AX78" s="3">
        <f t="shared" si="16"/>
        <v>56629</v>
      </c>
      <c r="AY78" s="3">
        <f>SUM(AY37:AY46)</f>
        <v>9025</v>
      </c>
      <c r="AZ78" s="3">
        <f>SUM(AZ37:AZ46)</f>
        <v>25.060528895187296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  <c r="WUA78" s="3"/>
      <c r="WUB78" s="3"/>
      <c r="WUC78" s="3"/>
      <c r="WUD78" s="3"/>
      <c r="WUE78" s="3"/>
      <c r="WUF78" s="3"/>
      <c r="WUG78" s="3"/>
      <c r="WUH78" s="3"/>
      <c r="WUI78" s="3"/>
      <c r="WUJ78" s="3"/>
      <c r="WUK78" s="3"/>
      <c r="WUL78" s="3"/>
      <c r="WUM78" s="3"/>
      <c r="WUN78" s="3"/>
      <c r="WUO78" s="3"/>
      <c r="WUP78" s="3"/>
      <c r="WUQ78" s="3"/>
      <c r="WUR78" s="3"/>
      <c r="WUS78" s="3"/>
      <c r="WUT78" s="3"/>
      <c r="WUU78" s="3"/>
      <c r="WUV78" s="3"/>
      <c r="WUW78" s="3"/>
      <c r="WUX78" s="3"/>
      <c r="WUY78" s="3"/>
      <c r="WUZ78" s="3"/>
      <c r="WVA78" s="3"/>
      <c r="WVB78" s="3"/>
      <c r="WVC78" s="3"/>
      <c r="WVD78" s="3"/>
      <c r="WVE78" s="3"/>
      <c r="WVF78" s="3"/>
      <c r="WVG78" s="3"/>
      <c r="WVH78" s="3"/>
      <c r="WVI78" s="3"/>
      <c r="WVJ78" s="3"/>
      <c r="WVK78" s="3"/>
      <c r="WVL78" s="3"/>
      <c r="WVM78" s="3"/>
      <c r="WVN78" s="3"/>
      <c r="WVO78" s="3"/>
      <c r="WVP78" s="3"/>
      <c r="WVQ78" s="3"/>
      <c r="WVR78" s="3"/>
      <c r="WVS78" s="3"/>
      <c r="WVT78" s="3"/>
      <c r="WVU78" s="3"/>
      <c r="WVV78" s="3"/>
      <c r="WVW78" s="3"/>
      <c r="WVX78" s="3"/>
      <c r="WVY78" s="3"/>
      <c r="WVZ78" s="3"/>
      <c r="WWA78" s="3"/>
      <c r="WWB78" s="3"/>
      <c r="WWC78" s="3"/>
      <c r="WWD78" s="3"/>
      <c r="WWE78" s="3"/>
      <c r="WWF78" s="3"/>
      <c r="WWG78" s="3"/>
      <c r="WWH78" s="3"/>
      <c r="WWI78" s="3"/>
      <c r="WWJ78" s="3"/>
      <c r="WWK78" s="3"/>
      <c r="WWL78" s="3"/>
      <c r="WWM78" s="3"/>
      <c r="WWN78" s="3"/>
      <c r="WWO78" s="3"/>
      <c r="WWP78" s="3"/>
      <c r="WWQ78" s="3"/>
      <c r="WWR78" s="3"/>
      <c r="WWS78" s="3"/>
      <c r="WWT78" s="3"/>
      <c r="WWU78" s="3"/>
      <c r="WWV78" s="3"/>
      <c r="WWW78" s="3"/>
      <c r="WWX78" s="3"/>
      <c r="WWY78" s="3"/>
      <c r="WWZ78" s="3"/>
      <c r="WXA78" s="3"/>
      <c r="WXB78" s="3"/>
      <c r="WXC78" s="3"/>
      <c r="WXD78" s="3"/>
      <c r="WXE78" s="3"/>
      <c r="WXF78" s="3"/>
      <c r="WXG78" s="3"/>
    </row>
    <row r="79" spans="2:16179" s="58" customFormat="1" ht="24.95" customHeight="1" x14ac:dyDescent="0.2">
      <c r="B79" s="57" t="s">
        <v>90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</row>
  </sheetData>
  <sheetProtection formatCells="0"/>
  <mergeCells count="204">
    <mergeCell ref="B3:C9"/>
    <mergeCell ref="D3:D9"/>
    <mergeCell ref="E3:E9"/>
    <mergeCell ref="F3:R3"/>
    <mergeCell ref="S3:T4"/>
    <mergeCell ref="U3:X4"/>
    <mergeCell ref="M5:M9"/>
    <mergeCell ref="N5:N9"/>
    <mergeCell ref="O5:O9"/>
    <mergeCell ref="P5:P9"/>
    <mergeCell ref="F4:F9"/>
    <mergeCell ref="G4:G9"/>
    <mergeCell ref="H4:M4"/>
    <mergeCell ref="N4:P4"/>
    <mergeCell ref="Q4:R4"/>
    <mergeCell ref="H5:H9"/>
    <mergeCell ref="I5:I9"/>
    <mergeCell ref="J5:J9"/>
    <mergeCell ref="K5:K9"/>
    <mergeCell ref="L5:L9"/>
    <mergeCell ref="AA4:AB5"/>
    <mergeCell ref="AC4:AC9"/>
    <mergeCell ref="AD4:AD9"/>
    <mergeCell ref="AW3:AW9"/>
    <mergeCell ref="Y3:Y9"/>
    <mergeCell ref="Z3:Z9"/>
    <mergeCell ref="AA3:AE3"/>
    <mergeCell ref="AF3:AT3"/>
    <mergeCell ref="AU3:AU9"/>
    <mergeCell ref="AV3:AV9"/>
    <mergeCell ref="AE4:AE9"/>
    <mergeCell ref="AF4:AF9"/>
    <mergeCell ref="AG4:AL4"/>
    <mergeCell ref="AM4:AO4"/>
    <mergeCell ref="AS4:AS9"/>
    <mergeCell ref="AT4:AT9"/>
    <mergeCell ref="AH5:AJ5"/>
    <mergeCell ref="AK5:AL5"/>
    <mergeCell ref="AM5:AM9"/>
    <mergeCell ref="AN5:AO5"/>
    <mergeCell ref="AA6:AA9"/>
    <mergeCell ref="AB6:AB9"/>
    <mergeCell ref="AG6:AG9"/>
    <mergeCell ref="AH6:AH9"/>
    <mergeCell ref="BC3:BC9"/>
    <mergeCell ref="BD3:BD9"/>
    <mergeCell ref="AX3:AX9"/>
    <mergeCell ref="AY3:AY9"/>
    <mergeCell ref="AZ3:AZ9"/>
    <mergeCell ref="BA3:BA9"/>
    <mergeCell ref="BB3:BB9"/>
    <mergeCell ref="Q5:Q9"/>
    <mergeCell ref="R5:R9"/>
    <mergeCell ref="S5:S9"/>
    <mergeCell ref="T5:T9"/>
    <mergeCell ref="U5:U9"/>
    <mergeCell ref="V5:V9"/>
    <mergeCell ref="AP4:AP9"/>
    <mergeCell ref="AQ4:AQ9"/>
    <mergeCell ref="AR4:AR9"/>
    <mergeCell ref="AI6:AI9"/>
    <mergeCell ref="AJ6:AJ9"/>
    <mergeCell ref="AK6:AK9"/>
    <mergeCell ref="AL6:AL9"/>
    <mergeCell ref="AN6:AN9"/>
    <mergeCell ref="AO6:AO9"/>
    <mergeCell ref="W5:W9"/>
    <mergeCell ref="X5:X9"/>
    <mergeCell ref="B28:C34"/>
    <mergeCell ref="D28:D34"/>
    <mergeCell ref="E28:E34"/>
    <mergeCell ref="F28:R28"/>
    <mergeCell ref="S28:T29"/>
    <mergeCell ref="U28:X29"/>
    <mergeCell ref="M30:M34"/>
    <mergeCell ref="N30:N34"/>
    <mergeCell ref="O30:O34"/>
    <mergeCell ref="P30:P34"/>
    <mergeCell ref="F29:F34"/>
    <mergeCell ref="G29:G34"/>
    <mergeCell ref="H29:M29"/>
    <mergeCell ref="N29:P29"/>
    <mergeCell ref="Q29:R29"/>
    <mergeCell ref="H30:H34"/>
    <mergeCell ref="I30:I34"/>
    <mergeCell ref="J30:J34"/>
    <mergeCell ref="K30:K34"/>
    <mergeCell ref="L30:L34"/>
    <mergeCell ref="AA29:AB30"/>
    <mergeCell ref="AC29:AC34"/>
    <mergeCell ref="AD29:AD34"/>
    <mergeCell ref="AW28:AW34"/>
    <mergeCell ref="Y28:Y34"/>
    <mergeCell ref="Z28:Z34"/>
    <mergeCell ref="AA28:AE28"/>
    <mergeCell ref="AF28:AT28"/>
    <mergeCell ref="AU28:AU34"/>
    <mergeCell ref="AV28:AV34"/>
    <mergeCell ref="AE29:AE34"/>
    <mergeCell ref="AF29:AF34"/>
    <mergeCell ref="AG29:AL29"/>
    <mergeCell ref="AM29:AO29"/>
    <mergeCell ref="AS29:AS34"/>
    <mergeCell ref="AT29:AT34"/>
    <mergeCell ref="AH30:AJ30"/>
    <mergeCell ref="AK30:AL30"/>
    <mergeCell ref="AM30:AM34"/>
    <mergeCell ref="AN30:AO30"/>
    <mergeCell ref="AA31:AA34"/>
    <mergeCell ref="AB31:AB34"/>
    <mergeCell ref="AG31:AG34"/>
    <mergeCell ref="AH31:AH34"/>
    <mergeCell ref="BC28:BC34"/>
    <mergeCell ref="BD28:BD34"/>
    <mergeCell ref="AX28:AX34"/>
    <mergeCell ref="AY28:AY34"/>
    <mergeCell ref="AZ28:AZ34"/>
    <mergeCell ref="BA28:BA34"/>
    <mergeCell ref="BB28:BB34"/>
    <mergeCell ref="Q30:Q34"/>
    <mergeCell ref="R30:R34"/>
    <mergeCell ref="S30:S34"/>
    <mergeCell ref="T30:T34"/>
    <mergeCell ref="U30:U34"/>
    <mergeCell ref="V30:V34"/>
    <mergeCell ref="AP29:AP34"/>
    <mergeCell ref="AQ29:AQ34"/>
    <mergeCell ref="AR29:AR34"/>
    <mergeCell ref="AI31:AI34"/>
    <mergeCell ref="AJ31:AJ34"/>
    <mergeCell ref="AK31:AK34"/>
    <mergeCell ref="AL31:AL34"/>
    <mergeCell ref="AN31:AN34"/>
    <mergeCell ref="AO31:AO34"/>
    <mergeCell ref="W30:W34"/>
    <mergeCell ref="X30:X34"/>
    <mergeCell ref="B53:C59"/>
    <mergeCell ref="D53:D59"/>
    <mergeCell ref="E53:E59"/>
    <mergeCell ref="F53:R53"/>
    <mergeCell ref="S53:T54"/>
    <mergeCell ref="U53:X54"/>
    <mergeCell ref="M55:M59"/>
    <mergeCell ref="N55:N59"/>
    <mergeCell ref="O55:O59"/>
    <mergeCell ref="P55:P59"/>
    <mergeCell ref="F54:F59"/>
    <mergeCell ref="G54:G59"/>
    <mergeCell ref="H54:M54"/>
    <mergeCell ref="N54:P54"/>
    <mergeCell ref="Q54:R54"/>
    <mergeCell ref="H55:H59"/>
    <mergeCell ref="I55:I59"/>
    <mergeCell ref="J55:J59"/>
    <mergeCell ref="K55:K59"/>
    <mergeCell ref="L55:L59"/>
    <mergeCell ref="AA54:AB55"/>
    <mergeCell ref="AC54:AC59"/>
    <mergeCell ref="AD54:AD59"/>
    <mergeCell ref="AW53:AW59"/>
    <mergeCell ref="Y53:Y59"/>
    <mergeCell ref="Z53:Z59"/>
    <mergeCell ref="AA53:AE53"/>
    <mergeCell ref="AF53:AT53"/>
    <mergeCell ref="AU53:AU59"/>
    <mergeCell ref="AV53:AV59"/>
    <mergeCell ref="AE54:AE59"/>
    <mergeCell ref="AF54:AF59"/>
    <mergeCell ref="AG54:AL54"/>
    <mergeCell ref="AM54:AO54"/>
    <mergeCell ref="AS54:AS59"/>
    <mergeCell ref="AT54:AT59"/>
    <mergeCell ref="AH55:AJ55"/>
    <mergeCell ref="AK55:AL55"/>
    <mergeCell ref="AM55:AM59"/>
    <mergeCell ref="AN55:AO55"/>
    <mergeCell ref="AA56:AA59"/>
    <mergeCell ref="AB56:AB59"/>
    <mergeCell ref="AG56:AG59"/>
    <mergeCell ref="AH56:AH59"/>
    <mergeCell ref="BC53:BC59"/>
    <mergeCell ref="BD53:BD59"/>
    <mergeCell ref="AX53:AX59"/>
    <mergeCell ref="AY53:AY59"/>
    <mergeCell ref="AZ53:AZ59"/>
    <mergeCell ref="BA53:BA59"/>
    <mergeCell ref="BB53:BB59"/>
    <mergeCell ref="Q55:Q59"/>
    <mergeCell ref="R55:R59"/>
    <mergeCell ref="S55:S59"/>
    <mergeCell ref="T55:T59"/>
    <mergeCell ref="U55:U59"/>
    <mergeCell ref="V55:V59"/>
    <mergeCell ref="AP54:AP59"/>
    <mergeCell ref="AQ54:AQ59"/>
    <mergeCell ref="AR54:AR59"/>
    <mergeCell ref="AI56:AI59"/>
    <mergeCell ref="AJ56:AJ59"/>
    <mergeCell ref="AK56:AK59"/>
    <mergeCell ref="AL56:AL59"/>
    <mergeCell ref="AN56:AN59"/>
    <mergeCell ref="AO56:AO59"/>
    <mergeCell ref="W55:W59"/>
    <mergeCell ref="X55:X59"/>
  </mergeCells>
  <phoneticPr fontId="3"/>
  <pageMargins left="0.39370078740157483" right="0.15748031496062992" top="0.43307086614173229" bottom="0.27559055118110237" header="0.15748031496062992" footer="0.15748031496062992"/>
  <pageSetup paperSize="8" scale="36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F57"/>
  <sheetViews>
    <sheetView view="pageBreakPreview" topLeftCell="AD1" zoomScale="40" zoomScaleNormal="100" zoomScaleSheetLayoutView="40" workbookViewId="0">
      <selection activeCell="AZ16" sqref="AZ16"/>
    </sheetView>
  </sheetViews>
  <sheetFormatPr defaultRowHeight="15.75" x14ac:dyDescent="0.15"/>
  <cols>
    <col min="1" max="1" width="9" style="65"/>
    <col min="2" max="2" width="8.25" style="65" customWidth="1"/>
    <col min="3" max="3" width="6.125" style="65" customWidth="1"/>
    <col min="4" max="4" width="22.125" style="65" customWidth="1"/>
    <col min="5" max="5" width="23.75" style="65" bestFit="1" customWidth="1"/>
    <col min="6" max="7" width="21.25" style="65" bestFit="1" customWidth="1"/>
    <col min="8" max="8" width="13.25" style="65" bestFit="1" customWidth="1"/>
    <col min="9" max="9" width="20.125" style="65" customWidth="1"/>
    <col min="10" max="11" width="14.5" style="65" bestFit="1" customWidth="1"/>
    <col min="12" max="13" width="18.625" style="65" customWidth="1"/>
    <col min="14" max="21" width="10.625" style="65" customWidth="1"/>
    <col min="22" max="22" width="21.25" style="65" bestFit="1" customWidth="1"/>
    <col min="23" max="24" width="14.5" style="65" bestFit="1" customWidth="1"/>
    <col min="25" max="25" width="13.25" style="65" bestFit="1" customWidth="1"/>
    <col min="26" max="27" width="18.875" style="65" bestFit="1" customWidth="1"/>
    <col min="28" max="35" width="14.5" style="65" bestFit="1" customWidth="1"/>
    <col min="36" max="44" width="10.625" style="65" customWidth="1"/>
    <col min="45" max="45" width="14.5" style="65" bestFit="1" customWidth="1"/>
    <col min="46" max="47" width="10.625" style="65" customWidth="1"/>
    <col min="48" max="48" width="14.5" style="65" bestFit="1" customWidth="1"/>
    <col min="49" max="49" width="10.625" style="65" customWidth="1"/>
    <col min="50" max="50" width="14.5" style="100" bestFit="1" customWidth="1"/>
    <col min="51" max="52" width="21.25" style="65" bestFit="1" customWidth="1"/>
    <col min="53" max="53" width="16.875" style="100" bestFit="1" customWidth="1"/>
    <col min="54" max="54" width="21.25" style="100" bestFit="1" customWidth="1"/>
    <col min="55" max="55" width="17.25" style="100" bestFit="1" customWidth="1"/>
    <col min="56" max="56" width="21.25" style="100" bestFit="1" customWidth="1"/>
    <col min="57" max="57" width="16.5" style="65" customWidth="1"/>
    <col min="58" max="16384" width="9" style="65"/>
  </cols>
  <sheetData>
    <row r="1" spans="2:58" ht="66.75" customHeight="1" x14ac:dyDescent="0.4">
      <c r="B1" s="59" t="s">
        <v>91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1"/>
      <c r="AY1" s="60"/>
      <c r="AZ1" s="62"/>
      <c r="BA1" s="61"/>
      <c r="BB1" s="61"/>
      <c r="BC1" s="63"/>
      <c r="BD1" s="61"/>
      <c r="BE1" s="61"/>
      <c r="BF1" s="64"/>
    </row>
    <row r="2" spans="2:58" s="66" customFormat="1" ht="30" customHeight="1" x14ac:dyDescent="0.25">
      <c r="C2" s="67"/>
      <c r="D2" s="68"/>
      <c r="E2" s="69"/>
      <c r="F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70"/>
      <c r="AV2" s="70"/>
      <c r="AW2" s="70"/>
      <c r="AX2" s="71"/>
      <c r="AY2" s="70"/>
      <c r="AZ2" s="69"/>
      <c r="BA2" s="71"/>
      <c r="BB2" s="71"/>
      <c r="BC2" s="72"/>
      <c r="BD2" s="71"/>
      <c r="BE2" s="71"/>
    </row>
    <row r="3" spans="2:58" s="66" customFormat="1" ht="30" customHeight="1" x14ac:dyDescent="0.3">
      <c r="B3" s="179" t="s">
        <v>92</v>
      </c>
      <c r="C3" s="179"/>
      <c r="D3" s="179"/>
      <c r="E3" s="68"/>
      <c r="F3" s="68"/>
      <c r="G3" s="7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74"/>
      <c r="AV3" s="74"/>
      <c r="AW3" s="74"/>
      <c r="AX3" s="75"/>
      <c r="AY3" s="76"/>
      <c r="AZ3" s="68"/>
      <c r="BA3" s="75"/>
      <c r="BB3" s="75"/>
      <c r="BC3" s="77"/>
      <c r="BD3" s="75"/>
      <c r="BE3" s="77" t="s">
        <v>93</v>
      </c>
    </row>
    <row r="4" spans="2:58" s="66" customFormat="1" ht="32.25" customHeight="1" x14ac:dyDescent="0.15">
      <c r="B4" s="180" t="s">
        <v>94</v>
      </c>
      <c r="C4" s="181"/>
      <c r="D4" s="182"/>
      <c r="E4" s="186" t="s">
        <v>4</v>
      </c>
      <c r="F4" s="188" t="s">
        <v>5</v>
      </c>
      <c r="G4" s="190" t="s">
        <v>6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  <c r="T4" s="193" t="s">
        <v>7</v>
      </c>
      <c r="U4" s="194"/>
      <c r="V4" s="193" t="s">
        <v>8</v>
      </c>
      <c r="W4" s="217"/>
      <c r="X4" s="217"/>
      <c r="Y4" s="194"/>
      <c r="Z4" s="188" t="s">
        <v>9</v>
      </c>
      <c r="AA4" s="188" t="s">
        <v>10</v>
      </c>
      <c r="AB4" s="190" t="s">
        <v>11</v>
      </c>
      <c r="AC4" s="191"/>
      <c r="AD4" s="191"/>
      <c r="AE4" s="191"/>
      <c r="AF4" s="192"/>
      <c r="AG4" s="190" t="s">
        <v>12</v>
      </c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2"/>
      <c r="AV4" s="188" t="s">
        <v>95</v>
      </c>
      <c r="AW4" s="188" t="s">
        <v>96</v>
      </c>
      <c r="AX4" s="204" t="s">
        <v>15</v>
      </c>
      <c r="AY4" s="190" t="s">
        <v>97</v>
      </c>
      <c r="AZ4" s="216"/>
      <c r="BA4" s="204" t="s">
        <v>98</v>
      </c>
      <c r="BB4" s="204" t="s">
        <v>99</v>
      </c>
      <c r="BC4" s="204" t="s">
        <v>100</v>
      </c>
      <c r="BD4" s="204" t="s">
        <v>101</v>
      </c>
      <c r="BE4" s="204" t="s">
        <v>102</v>
      </c>
    </row>
    <row r="5" spans="2:58" s="66" customFormat="1" ht="32.25" customHeight="1" x14ac:dyDescent="0.15">
      <c r="B5" s="183"/>
      <c r="C5" s="184"/>
      <c r="D5" s="185"/>
      <c r="E5" s="187"/>
      <c r="F5" s="189"/>
      <c r="G5" s="186" t="s">
        <v>23</v>
      </c>
      <c r="H5" s="207" t="s">
        <v>24</v>
      </c>
      <c r="I5" s="190" t="s">
        <v>25</v>
      </c>
      <c r="J5" s="191"/>
      <c r="K5" s="191"/>
      <c r="L5" s="191"/>
      <c r="M5" s="191"/>
      <c r="N5" s="192"/>
      <c r="O5" s="209" t="s">
        <v>26</v>
      </c>
      <c r="P5" s="210"/>
      <c r="Q5" s="211"/>
      <c r="R5" s="190" t="s">
        <v>27</v>
      </c>
      <c r="S5" s="192"/>
      <c r="T5" s="195"/>
      <c r="U5" s="196"/>
      <c r="V5" s="195"/>
      <c r="W5" s="218"/>
      <c r="X5" s="218"/>
      <c r="Y5" s="196"/>
      <c r="Z5" s="189"/>
      <c r="AA5" s="189"/>
      <c r="AB5" s="212" t="s">
        <v>28</v>
      </c>
      <c r="AC5" s="213"/>
      <c r="AD5" s="188" t="s">
        <v>29</v>
      </c>
      <c r="AE5" s="188" t="s">
        <v>30</v>
      </c>
      <c r="AF5" s="188" t="s">
        <v>31</v>
      </c>
      <c r="AG5" s="188" t="s">
        <v>32</v>
      </c>
      <c r="AH5" s="180" t="s">
        <v>103</v>
      </c>
      <c r="AI5" s="181"/>
      <c r="AJ5" s="181"/>
      <c r="AK5" s="181"/>
      <c r="AL5" s="181"/>
      <c r="AM5" s="182"/>
      <c r="AN5" s="180" t="s">
        <v>104</v>
      </c>
      <c r="AO5" s="181"/>
      <c r="AP5" s="182"/>
      <c r="AQ5" s="188" t="s">
        <v>35</v>
      </c>
      <c r="AR5" s="188" t="s">
        <v>36</v>
      </c>
      <c r="AS5" s="188" t="s">
        <v>37</v>
      </c>
      <c r="AT5" s="188" t="s">
        <v>38</v>
      </c>
      <c r="AU5" s="186" t="s">
        <v>105</v>
      </c>
      <c r="AV5" s="189"/>
      <c r="AW5" s="189"/>
      <c r="AX5" s="205"/>
      <c r="AY5" s="201" t="s">
        <v>106</v>
      </c>
      <c r="AZ5" s="201" t="s">
        <v>107</v>
      </c>
      <c r="BA5" s="205"/>
      <c r="BB5" s="205"/>
      <c r="BC5" s="205"/>
      <c r="BD5" s="205"/>
      <c r="BE5" s="205"/>
    </row>
    <row r="6" spans="2:58" s="66" customFormat="1" ht="32.25" customHeight="1" x14ac:dyDescent="0.15">
      <c r="B6" s="183"/>
      <c r="C6" s="184"/>
      <c r="D6" s="185"/>
      <c r="E6" s="187"/>
      <c r="F6" s="189"/>
      <c r="G6" s="187"/>
      <c r="H6" s="208"/>
      <c r="I6" s="197" t="s">
        <v>40</v>
      </c>
      <c r="J6" s="199" t="s">
        <v>41</v>
      </c>
      <c r="K6" s="199" t="s">
        <v>42</v>
      </c>
      <c r="L6" s="197" t="s">
        <v>108</v>
      </c>
      <c r="M6" s="197" t="s">
        <v>44</v>
      </c>
      <c r="N6" s="197" t="s">
        <v>45</v>
      </c>
      <c r="O6" s="197" t="s">
        <v>46</v>
      </c>
      <c r="P6" s="197" t="s">
        <v>47</v>
      </c>
      <c r="Q6" s="197" t="s">
        <v>48</v>
      </c>
      <c r="R6" s="197" t="s">
        <v>49</v>
      </c>
      <c r="S6" s="199" t="s">
        <v>50</v>
      </c>
      <c r="T6" s="199" t="s">
        <v>51</v>
      </c>
      <c r="U6" s="199" t="s">
        <v>52</v>
      </c>
      <c r="V6" s="199" t="s">
        <v>53</v>
      </c>
      <c r="W6" s="199" t="s">
        <v>54</v>
      </c>
      <c r="X6" s="199" t="s">
        <v>55</v>
      </c>
      <c r="Y6" s="199" t="s">
        <v>50</v>
      </c>
      <c r="Z6" s="189"/>
      <c r="AA6" s="189"/>
      <c r="AB6" s="214"/>
      <c r="AC6" s="215"/>
      <c r="AD6" s="189"/>
      <c r="AE6" s="189"/>
      <c r="AF6" s="189"/>
      <c r="AG6" s="189"/>
      <c r="AH6" s="78" t="s">
        <v>109</v>
      </c>
      <c r="AI6" s="190" t="s">
        <v>44</v>
      </c>
      <c r="AJ6" s="191"/>
      <c r="AK6" s="192"/>
      <c r="AL6" s="190" t="s">
        <v>110</v>
      </c>
      <c r="AM6" s="192"/>
      <c r="AN6" s="188" t="s">
        <v>59</v>
      </c>
      <c r="AO6" s="190" t="s">
        <v>111</v>
      </c>
      <c r="AP6" s="192"/>
      <c r="AQ6" s="189"/>
      <c r="AR6" s="189"/>
      <c r="AS6" s="189"/>
      <c r="AT6" s="189"/>
      <c r="AU6" s="187"/>
      <c r="AV6" s="189"/>
      <c r="AW6" s="189"/>
      <c r="AX6" s="205"/>
      <c r="AY6" s="202"/>
      <c r="AZ6" s="202"/>
      <c r="BA6" s="205"/>
      <c r="BB6" s="205"/>
      <c r="BC6" s="205"/>
      <c r="BD6" s="205"/>
      <c r="BE6" s="205"/>
    </row>
    <row r="7" spans="2:58" s="66" customFormat="1" ht="56.25" customHeight="1" x14ac:dyDescent="0.15">
      <c r="B7" s="183"/>
      <c r="C7" s="184"/>
      <c r="D7" s="185"/>
      <c r="E7" s="187"/>
      <c r="F7" s="189"/>
      <c r="G7" s="187"/>
      <c r="H7" s="208"/>
      <c r="I7" s="198"/>
      <c r="J7" s="200"/>
      <c r="K7" s="200"/>
      <c r="L7" s="198"/>
      <c r="M7" s="198"/>
      <c r="N7" s="198"/>
      <c r="O7" s="198"/>
      <c r="P7" s="198"/>
      <c r="Q7" s="198"/>
      <c r="R7" s="198"/>
      <c r="S7" s="200"/>
      <c r="T7" s="200"/>
      <c r="U7" s="200"/>
      <c r="V7" s="200"/>
      <c r="W7" s="200"/>
      <c r="X7" s="200"/>
      <c r="Y7" s="200"/>
      <c r="Z7" s="189"/>
      <c r="AA7" s="189"/>
      <c r="AB7" s="207" t="s">
        <v>61</v>
      </c>
      <c r="AC7" s="207" t="s">
        <v>62</v>
      </c>
      <c r="AD7" s="189"/>
      <c r="AE7" s="189"/>
      <c r="AF7" s="189"/>
      <c r="AG7" s="189"/>
      <c r="AH7" s="189" t="s">
        <v>63</v>
      </c>
      <c r="AI7" s="189" t="s">
        <v>64</v>
      </c>
      <c r="AJ7" s="189" t="s">
        <v>112</v>
      </c>
      <c r="AK7" s="187" t="s">
        <v>66</v>
      </c>
      <c r="AL7" s="189" t="s">
        <v>67</v>
      </c>
      <c r="AM7" s="189" t="s">
        <v>68</v>
      </c>
      <c r="AN7" s="189"/>
      <c r="AO7" s="188" t="s">
        <v>67</v>
      </c>
      <c r="AP7" s="188" t="s">
        <v>68</v>
      </c>
      <c r="AQ7" s="189"/>
      <c r="AR7" s="189"/>
      <c r="AS7" s="189"/>
      <c r="AT7" s="189"/>
      <c r="AU7" s="187"/>
      <c r="AV7" s="189"/>
      <c r="AW7" s="189"/>
      <c r="AX7" s="205"/>
      <c r="AY7" s="202"/>
      <c r="AZ7" s="202"/>
      <c r="BA7" s="205"/>
      <c r="BB7" s="205"/>
      <c r="BC7" s="205"/>
      <c r="BD7" s="205"/>
      <c r="BE7" s="205"/>
    </row>
    <row r="8" spans="2:58" s="66" customFormat="1" ht="24.75" customHeight="1" x14ac:dyDescent="0.15">
      <c r="B8" s="183"/>
      <c r="C8" s="184"/>
      <c r="D8" s="185"/>
      <c r="E8" s="187"/>
      <c r="F8" s="189"/>
      <c r="G8" s="187"/>
      <c r="H8" s="208"/>
      <c r="I8" s="198"/>
      <c r="J8" s="200"/>
      <c r="K8" s="200"/>
      <c r="L8" s="198"/>
      <c r="M8" s="198"/>
      <c r="N8" s="198"/>
      <c r="O8" s="198"/>
      <c r="P8" s="198"/>
      <c r="Q8" s="198"/>
      <c r="R8" s="198"/>
      <c r="S8" s="200"/>
      <c r="T8" s="200"/>
      <c r="U8" s="200"/>
      <c r="V8" s="200"/>
      <c r="W8" s="200"/>
      <c r="X8" s="200"/>
      <c r="Y8" s="200"/>
      <c r="Z8" s="189"/>
      <c r="AA8" s="189"/>
      <c r="AB8" s="208"/>
      <c r="AC8" s="208"/>
      <c r="AD8" s="189"/>
      <c r="AE8" s="189"/>
      <c r="AF8" s="189"/>
      <c r="AG8" s="189"/>
      <c r="AH8" s="189"/>
      <c r="AI8" s="189"/>
      <c r="AJ8" s="189"/>
      <c r="AK8" s="187"/>
      <c r="AL8" s="189"/>
      <c r="AM8" s="189"/>
      <c r="AN8" s="189"/>
      <c r="AO8" s="189"/>
      <c r="AP8" s="189"/>
      <c r="AQ8" s="189"/>
      <c r="AR8" s="189"/>
      <c r="AS8" s="189"/>
      <c r="AT8" s="189"/>
      <c r="AU8" s="187"/>
      <c r="AV8" s="189"/>
      <c r="AW8" s="189"/>
      <c r="AX8" s="205"/>
      <c r="AY8" s="202"/>
      <c r="AZ8" s="202"/>
      <c r="BA8" s="205"/>
      <c r="BB8" s="205"/>
      <c r="BC8" s="205"/>
      <c r="BD8" s="205"/>
      <c r="BE8" s="205"/>
    </row>
    <row r="9" spans="2:58" s="66" customFormat="1" ht="69.75" customHeight="1" x14ac:dyDescent="0.15">
      <c r="B9" s="183"/>
      <c r="C9" s="184"/>
      <c r="D9" s="185"/>
      <c r="E9" s="187"/>
      <c r="F9" s="189"/>
      <c r="G9" s="187"/>
      <c r="H9" s="208"/>
      <c r="I9" s="198"/>
      <c r="J9" s="200"/>
      <c r="K9" s="200"/>
      <c r="L9" s="198"/>
      <c r="M9" s="198"/>
      <c r="N9" s="198"/>
      <c r="O9" s="198"/>
      <c r="P9" s="198"/>
      <c r="Q9" s="198"/>
      <c r="R9" s="198"/>
      <c r="S9" s="200"/>
      <c r="T9" s="200"/>
      <c r="U9" s="200"/>
      <c r="V9" s="200"/>
      <c r="W9" s="200"/>
      <c r="X9" s="200"/>
      <c r="Y9" s="200"/>
      <c r="Z9" s="189"/>
      <c r="AA9" s="189"/>
      <c r="AB9" s="208"/>
      <c r="AC9" s="208"/>
      <c r="AD9" s="189"/>
      <c r="AE9" s="189"/>
      <c r="AF9" s="189"/>
      <c r="AG9" s="189"/>
      <c r="AH9" s="189"/>
      <c r="AI9" s="189"/>
      <c r="AJ9" s="189"/>
      <c r="AK9" s="187"/>
      <c r="AL9" s="189"/>
      <c r="AM9" s="189"/>
      <c r="AN9" s="189"/>
      <c r="AO9" s="189"/>
      <c r="AP9" s="189"/>
      <c r="AQ9" s="189"/>
      <c r="AR9" s="189"/>
      <c r="AS9" s="189"/>
      <c r="AT9" s="189"/>
      <c r="AU9" s="187"/>
      <c r="AV9" s="189"/>
      <c r="AW9" s="189"/>
      <c r="AX9" s="205"/>
      <c r="AY9" s="202"/>
      <c r="AZ9" s="202"/>
      <c r="BA9" s="205"/>
      <c r="BB9" s="205"/>
      <c r="BC9" s="205"/>
      <c r="BD9" s="205"/>
      <c r="BE9" s="205"/>
    </row>
    <row r="10" spans="2:58" s="66" customFormat="1" ht="241.5" customHeight="1" thickBot="1" x14ac:dyDescent="0.2">
      <c r="B10" s="183"/>
      <c r="C10" s="184"/>
      <c r="D10" s="185"/>
      <c r="E10" s="187"/>
      <c r="F10" s="189"/>
      <c r="G10" s="187"/>
      <c r="H10" s="208"/>
      <c r="I10" s="198"/>
      <c r="J10" s="200"/>
      <c r="K10" s="200"/>
      <c r="L10" s="198"/>
      <c r="M10" s="198"/>
      <c r="N10" s="198"/>
      <c r="O10" s="198"/>
      <c r="P10" s="198"/>
      <c r="Q10" s="198"/>
      <c r="R10" s="198"/>
      <c r="S10" s="200"/>
      <c r="T10" s="200"/>
      <c r="U10" s="200"/>
      <c r="V10" s="200"/>
      <c r="W10" s="200"/>
      <c r="X10" s="200"/>
      <c r="Y10" s="200"/>
      <c r="Z10" s="189"/>
      <c r="AA10" s="189"/>
      <c r="AB10" s="208"/>
      <c r="AC10" s="208"/>
      <c r="AD10" s="189"/>
      <c r="AE10" s="189"/>
      <c r="AF10" s="189"/>
      <c r="AG10" s="189"/>
      <c r="AH10" s="219"/>
      <c r="AI10" s="219"/>
      <c r="AJ10" s="219"/>
      <c r="AK10" s="220"/>
      <c r="AL10" s="219"/>
      <c r="AM10" s="219"/>
      <c r="AN10" s="219"/>
      <c r="AO10" s="219"/>
      <c r="AP10" s="219"/>
      <c r="AQ10" s="219"/>
      <c r="AR10" s="219"/>
      <c r="AS10" s="219"/>
      <c r="AT10" s="219"/>
      <c r="AU10" s="187"/>
      <c r="AV10" s="189"/>
      <c r="AW10" s="189"/>
      <c r="AX10" s="205"/>
      <c r="AY10" s="203"/>
      <c r="AZ10" s="203"/>
      <c r="BA10" s="205"/>
      <c r="BB10" s="205"/>
      <c r="BC10" s="206"/>
      <c r="BD10" s="205"/>
      <c r="BE10" s="206"/>
    </row>
    <row r="11" spans="2:58" s="66" customFormat="1" ht="63" customHeight="1" thickBot="1" x14ac:dyDescent="0.35">
      <c r="B11" s="221" t="s">
        <v>113</v>
      </c>
      <c r="C11" s="222"/>
      <c r="D11" s="222"/>
      <c r="E11" s="79">
        <v>977669</v>
      </c>
      <c r="F11" s="79">
        <v>69212</v>
      </c>
      <c r="G11" s="79">
        <v>69213</v>
      </c>
      <c r="H11" s="79">
        <v>26</v>
      </c>
      <c r="I11" s="79">
        <v>67828</v>
      </c>
      <c r="J11" s="79">
        <v>441</v>
      </c>
      <c r="K11" s="79">
        <v>109</v>
      </c>
      <c r="L11" s="79">
        <v>577</v>
      </c>
      <c r="M11" s="79">
        <v>167</v>
      </c>
      <c r="N11" s="79">
        <v>7</v>
      </c>
      <c r="O11" s="79">
        <v>47</v>
      </c>
      <c r="P11" s="79">
        <v>3</v>
      </c>
      <c r="Q11" s="79">
        <v>9</v>
      </c>
      <c r="R11" s="79">
        <v>1</v>
      </c>
      <c r="S11" s="79">
        <v>23</v>
      </c>
      <c r="T11" s="79">
        <v>2</v>
      </c>
      <c r="U11" s="79">
        <v>3</v>
      </c>
      <c r="V11" s="79">
        <v>67824</v>
      </c>
      <c r="W11" s="79">
        <v>441</v>
      </c>
      <c r="X11" s="79">
        <v>925</v>
      </c>
      <c r="Y11" s="79">
        <v>23</v>
      </c>
      <c r="Z11" s="79">
        <v>1388</v>
      </c>
      <c r="AA11" s="79">
        <v>1198</v>
      </c>
      <c r="AB11" s="79">
        <v>217</v>
      </c>
      <c r="AC11" s="79">
        <v>164</v>
      </c>
      <c r="AD11" s="79">
        <v>200</v>
      </c>
      <c r="AE11" s="79">
        <v>753</v>
      </c>
      <c r="AF11" s="79">
        <v>673</v>
      </c>
      <c r="AG11" s="79">
        <v>416</v>
      </c>
      <c r="AH11" s="79">
        <v>300</v>
      </c>
      <c r="AI11" s="79">
        <v>100</v>
      </c>
      <c r="AJ11" s="79">
        <v>83</v>
      </c>
      <c r="AK11" s="79">
        <v>4</v>
      </c>
      <c r="AL11" s="79">
        <v>4</v>
      </c>
      <c r="AM11" s="79">
        <v>2</v>
      </c>
      <c r="AN11" s="79">
        <v>3</v>
      </c>
      <c r="AO11" s="79">
        <v>1</v>
      </c>
      <c r="AP11" s="79">
        <v>2</v>
      </c>
      <c r="AQ11" s="79">
        <v>0</v>
      </c>
      <c r="AR11" s="79">
        <v>9</v>
      </c>
      <c r="AS11" s="79">
        <v>184</v>
      </c>
      <c r="AT11" s="79">
        <v>6</v>
      </c>
      <c r="AU11" s="79">
        <v>41</v>
      </c>
      <c r="AV11" s="79">
        <v>190</v>
      </c>
      <c r="AW11" s="79">
        <v>55</v>
      </c>
      <c r="AX11" s="80">
        <f t="shared" ref="AX11:AX56" si="0">(F11+AY11-AZ11)/E11%</f>
        <v>13.003583012246475</v>
      </c>
      <c r="AY11" s="81">
        <v>69566</v>
      </c>
      <c r="AZ11" s="79">
        <v>11646</v>
      </c>
      <c r="BA11" s="82">
        <f t="shared" ref="BA11:BA16" si="1">Z11/F11%</f>
        <v>2.0054325839449807</v>
      </c>
      <c r="BB11" s="82">
        <f>AA11/Z11%</f>
        <v>86.311239193083566</v>
      </c>
      <c r="BC11" s="82">
        <f t="shared" ref="BC11:BC56" si="2">AJ11/F11*100</f>
        <v>0.11992140091313647</v>
      </c>
      <c r="BD11" s="82">
        <f t="shared" ref="BD11:BD56" si="3">AR11/F11*100000</f>
        <v>13.003525400219614</v>
      </c>
      <c r="BE11" s="83">
        <f>AR11/Z11%</f>
        <v>0.64841498559077804</v>
      </c>
    </row>
    <row r="12" spans="2:58" s="66" customFormat="1" ht="63" customHeight="1" x14ac:dyDescent="0.3">
      <c r="B12" s="223" t="s">
        <v>114</v>
      </c>
      <c r="C12" s="224"/>
      <c r="D12" s="224"/>
      <c r="E12" s="84">
        <v>944204</v>
      </c>
      <c r="F12" s="84">
        <v>65953</v>
      </c>
      <c r="G12" s="84">
        <v>65954</v>
      </c>
      <c r="H12" s="84">
        <v>25</v>
      </c>
      <c r="I12" s="84">
        <v>64621</v>
      </c>
      <c r="J12" s="84">
        <v>425</v>
      </c>
      <c r="K12" s="84">
        <v>103</v>
      </c>
      <c r="L12" s="84">
        <v>553</v>
      </c>
      <c r="M12" s="84">
        <v>162</v>
      </c>
      <c r="N12" s="84">
        <v>7</v>
      </c>
      <c r="O12" s="84">
        <v>46</v>
      </c>
      <c r="P12" s="84">
        <v>3</v>
      </c>
      <c r="Q12" s="84">
        <v>9</v>
      </c>
      <c r="R12" s="84">
        <v>1</v>
      </c>
      <c r="S12" s="84">
        <v>23</v>
      </c>
      <c r="T12" s="84">
        <v>2</v>
      </c>
      <c r="U12" s="84">
        <v>3</v>
      </c>
      <c r="V12" s="84">
        <v>64617</v>
      </c>
      <c r="W12" s="84">
        <v>425</v>
      </c>
      <c r="X12" s="84">
        <v>889</v>
      </c>
      <c r="Y12" s="84">
        <v>23</v>
      </c>
      <c r="Z12" s="84">
        <v>1336</v>
      </c>
      <c r="AA12" s="84">
        <v>1147</v>
      </c>
      <c r="AB12" s="84">
        <v>206</v>
      </c>
      <c r="AC12" s="84">
        <v>151</v>
      </c>
      <c r="AD12" s="84">
        <v>187</v>
      </c>
      <c r="AE12" s="84">
        <v>720</v>
      </c>
      <c r="AF12" s="84">
        <v>642</v>
      </c>
      <c r="AG12" s="84">
        <v>401</v>
      </c>
      <c r="AH12" s="84">
        <v>282</v>
      </c>
      <c r="AI12" s="84">
        <v>97</v>
      </c>
      <c r="AJ12" s="84">
        <v>79</v>
      </c>
      <c r="AK12" s="84">
        <v>4</v>
      </c>
      <c r="AL12" s="84">
        <v>4</v>
      </c>
      <c r="AM12" s="84">
        <v>2</v>
      </c>
      <c r="AN12" s="84">
        <v>3</v>
      </c>
      <c r="AO12" s="84">
        <v>1</v>
      </c>
      <c r="AP12" s="84">
        <v>2</v>
      </c>
      <c r="AQ12" s="84">
        <v>0</v>
      </c>
      <c r="AR12" s="84">
        <v>9</v>
      </c>
      <c r="AS12" s="84">
        <v>180</v>
      </c>
      <c r="AT12" s="84">
        <v>6</v>
      </c>
      <c r="AU12" s="84">
        <v>37</v>
      </c>
      <c r="AV12" s="84">
        <v>189</v>
      </c>
      <c r="AW12" s="84">
        <v>52</v>
      </c>
      <c r="AX12" s="85">
        <f t="shared" si="0"/>
        <v>12.876878301722931</v>
      </c>
      <c r="AY12" s="84">
        <v>66209</v>
      </c>
      <c r="AZ12" s="84">
        <v>10578</v>
      </c>
      <c r="BA12" s="86">
        <f t="shared" si="1"/>
        <v>2.0256849574697133</v>
      </c>
      <c r="BB12" s="86">
        <f>AA12/Z12%</f>
        <v>85.85329341317366</v>
      </c>
      <c r="BC12" s="86">
        <f t="shared" si="2"/>
        <v>0.11978226919169713</v>
      </c>
      <c r="BD12" s="86">
        <f t="shared" si="3"/>
        <v>13.646081300319924</v>
      </c>
      <c r="BE12" s="87">
        <f>AR12/Z12%</f>
        <v>0.67365269461077848</v>
      </c>
    </row>
    <row r="13" spans="2:58" s="66" customFormat="1" ht="63" customHeight="1" thickBot="1" x14ac:dyDescent="0.35">
      <c r="B13" s="225" t="s">
        <v>115</v>
      </c>
      <c r="C13" s="226"/>
      <c r="D13" s="226"/>
      <c r="E13" s="84">
        <v>33465</v>
      </c>
      <c r="F13" s="84">
        <v>3259</v>
      </c>
      <c r="G13" s="84">
        <v>3259</v>
      </c>
      <c r="H13" s="84">
        <v>1</v>
      </c>
      <c r="I13" s="84">
        <v>3207</v>
      </c>
      <c r="J13" s="84">
        <v>16</v>
      </c>
      <c r="K13" s="84">
        <v>6</v>
      </c>
      <c r="L13" s="84">
        <v>24</v>
      </c>
      <c r="M13" s="84">
        <v>5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3207</v>
      </c>
      <c r="W13" s="84">
        <v>16</v>
      </c>
      <c r="X13" s="84">
        <v>36</v>
      </c>
      <c r="Y13" s="84">
        <v>0</v>
      </c>
      <c r="Z13" s="84">
        <v>52</v>
      </c>
      <c r="AA13" s="84">
        <v>51</v>
      </c>
      <c r="AB13" s="84">
        <v>11</v>
      </c>
      <c r="AC13" s="84">
        <v>13</v>
      </c>
      <c r="AD13" s="84">
        <v>13</v>
      </c>
      <c r="AE13" s="84">
        <v>33</v>
      </c>
      <c r="AF13" s="84">
        <v>31</v>
      </c>
      <c r="AG13" s="84">
        <v>15</v>
      </c>
      <c r="AH13" s="84">
        <v>18</v>
      </c>
      <c r="AI13" s="84">
        <v>3</v>
      </c>
      <c r="AJ13" s="84">
        <v>4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4</v>
      </c>
      <c r="AT13" s="84">
        <v>0</v>
      </c>
      <c r="AU13" s="84">
        <v>4</v>
      </c>
      <c r="AV13" s="84">
        <v>1</v>
      </c>
      <c r="AW13" s="84">
        <v>3</v>
      </c>
      <c r="AX13" s="85">
        <f t="shared" si="0"/>
        <v>16.578514866278201</v>
      </c>
      <c r="AY13" s="84">
        <v>3357</v>
      </c>
      <c r="AZ13" s="84">
        <v>1068</v>
      </c>
      <c r="BA13" s="86">
        <f t="shared" si="1"/>
        <v>1.5955814667075789</v>
      </c>
      <c r="BB13" s="86">
        <f>AA13/Z13%</f>
        <v>98.07692307692308</v>
      </c>
      <c r="BC13" s="86">
        <f t="shared" si="2"/>
        <v>0.12273703590058301</v>
      </c>
      <c r="BD13" s="86">
        <f t="shared" si="3"/>
        <v>0</v>
      </c>
      <c r="BE13" s="88">
        <f>AR13/Z13%</f>
        <v>0</v>
      </c>
    </row>
    <row r="14" spans="2:58" s="66" customFormat="1" ht="63" customHeight="1" thickBot="1" x14ac:dyDescent="0.35">
      <c r="B14" s="221" t="s">
        <v>116</v>
      </c>
      <c r="C14" s="222"/>
      <c r="D14" s="222"/>
      <c r="E14" s="79">
        <v>29224</v>
      </c>
      <c r="F14" s="79">
        <v>2201</v>
      </c>
      <c r="G14" s="79">
        <v>2201</v>
      </c>
      <c r="H14" s="79">
        <v>0</v>
      </c>
      <c r="I14" s="79">
        <v>2172</v>
      </c>
      <c r="J14" s="79">
        <v>10</v>
      </c>
      <c r="K14" s="79">
        <v>1</v>
      </c>
      <c r="L14" s="79">
        <v>8</v>
      </c>
      <c r="M14" s="79">
        <v>9</v>
      </c>
      <c r="N14" s="79">
        <v>1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2172</v>
      </c>
      <c r="W14" s="79">
        <v>10</v>
      </c>
      <c r="X14" s="79">
        <v>19</v>
      </c>
      <c r="Y14" s="79">
        <v>0</v>
      </c>
      <c r="Z14" s="79">
        <v>29</v>
      </c>
      <c r="AA14" s="79">
        <v>29</v>
      </c>
      <c r="AB14" s="79">
        <v>3</v>
      </c>
      <c r="AC14" s="79">
        <v>6</v>
      </c>
      <c r="AD14" s="79">
        <v>5</v>
      </c>
      <c r="AE14" s="79">
        <v>23</v>
      </c>
      <c r="AF14" s="79">
        <v>21</v>
      </c>
      <c r="AG14" s="79">
        <v>6</v>
      </c>
      <c r="AH14" s="79">
        <v>10</v>
      </c>
      <c r="AI14" s="79">
        <v>4</v>
      </c>
      <c r="AJ14" s="79">
        <v>5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3</v>
      </c>
      <c r="AV14" s="79">
        <v>0</v>
      </c>
      <c r="AW14" s="79">
        <v>1</v>
      </c>
      <c r="AX14" s="80">
        <f t="shared" si="0"/>
        <v>14.720777443197372</v>
      </c>
      <c r="AY14" s="81">
        <v>2126</v>
      </c>
      <c r="AZ14" s="79">
        <v>25</v>
      </c>
      <c r="BA14" s="82">
        <f t="shared" si="1"/>
        <v>1.3175829168559745</v>
      </c>
      <c r="BB14" s="82">
        <f>AA14/Z14%</f>
        <v>100</v>
      </c>
      <c r="BC14" s="82">
        <f t="shared" si="2"/>
        <v>0.2271694684234439</v>
      </c>
      <c r="BD14" s="82">
        <f t="shared" si="3"/>
        <v>0</v>
      </c>
      <c r="BE14" s="83">
        <f>AR14/Z14%</f>
        <v>0</v>
      </c>
    </row>
    <row r="15" spans="2:58" s="66" customFormat="1" ht="63" customHeight="1" x14ac:dyDescent="0.3">
      <c r="B15" s="223" t="s">
        <v>117</v>
      </c>
      <c r="C15" s="224"/>
      <c r="D15" s="224"/>
      <c r="E15" s="84">
        <v>26614</v>
      </c>
      <c r="F15" s="84">
        <v>1954</v>
      </c>
      <c r="G15" s="84">
        <v>1954</v>
      </c>
      <c r="H15" s="84">
        <v>0</v>
      </c>
      <c r="I15" s="84">
        <v>1925</v>
      </c>
      <c r="J15" s="84">
        <v>10</v>
      </c>
      <c r="K15" s="84">
        <v>1</v>
      </c>
      <c r="L15" s="84">
        <v>8</v>
      </c>
      <c r="M15" s="84">
        <v>9</v>
      </c>
      <c r="N15" s="84">
        <v>1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1925</v>
      </c>
      <c r="W15" s="84">
        <v>10</v>
      </c>
      <c r="X15" s="84">
        <v>19</v>
      </c>
      <c r="Y15" s="84">
        <v>0</v>
      </c>
      <c r="Z15" s="84">
        <v>29</v>
      </c>
      <c r="AA15" s="84">
        <v>29</v>
      </c>
      <c r="AB15" s="84">
        <v>3</v>
      </c>
      <c r="AC15" s="84">
        <v>6</v>
      </c>
      <c r="AD15" s="84">
        <v>5</v>
      </c>
      <c r="AE15" s="84">
        <v>23</v>
      </c>
      <c r="AF15" s="84">
        <v>21</v>
      </c>
      <c r="AG15" s="84">
        <v>6</v>
      </c>
      <c r="AH15" s="84">
        <v>10</v>
      </c>
      <c r="AI15" s="84">
        <v>4</v>
      </c>
      <c r="AJ15" s="84">
        <v>5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3</v>
      </c>
      <c r="AV15" s="84">
        <v>0</v>
      </c>
      <c r="AW15" s="84">
        <v>1</v>
      </c>
      <c r="AX15" s="89">
        <f t="shared" si="0"/>
        <v>14.405951754715565</v>
      </c>
      <c r="AY15" s="90">
        <v>1905</v>
      </c>
      <c r="AZ15" s="84">
        <v>25</v>
      </c>
      <c r="BA15" s="91">
        <f t="shared" si="1"/>
        <v>1.4841351074718527</v>
      </c>
      <c r="BB15" s="91">
        <f>AA15/Z15%</f>
        <v>100</v>
      </c>
      <c r="BC15" s="91">
        <f t="shared" si="2"/>
        <v>0.25588536335721601</v>
      </c>
      <c r="BD15" s="91">
        <f t="shared" si="3"/>
        <v>0</v>
      </c>
      <c r="BE15" s="87">
        <f>AR15/Z15%</f>
        <v>0</v>
      </c>
    </row>
    <row r="16" spans="2:58" s="66" customFormat="1" ht="63" customHeight="1" x14ac:dyDescent="0.3">
      <c r="B16" s="183" t="s">
        <v>118</v>
      </c>
      <c r="C16" s="184"/>
      <c r="D16" s="184"/>
      <c r="E16" s="84">
        <v>2457</v>
      </c>
      <c r="F16" s="84">
        <v>193</v>
      </c>
      <c r="G16" s="84">
        <v>193</v>
      </c>
      <c r="H16" s="84">
        <v>0</v>
      </c>
      <c r="I16" s="84">
        <v>193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193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5">
        <f t="shared" si="0"/>
        <v>16.84981684981685</v>
      </c>
      <c r="AY16" s="90">
        <v>221</v>
      </c>
      <c r="AZ16" s="84">
        <v>0</v>
      </c>
      <c r="BA16" s="86">
        <f t="shared" si="1"/>
        <v>0</v>
      </c>
      <c r="BB16" s="86">
        <v>0</v>
      </c>
      <c r="BC16" s="86">
        <f t="shared" si="2"/>
        <v>0</v>
      </c>
      <c r="BD16" s="86">
        <f t="shared" si="3"/>
        <v>0</v>
      </c>
      <c r="BE16" s="92">
        <v>0</v>
      </c>
    </row>
    <row r="17" spans="2:57" s="66" customFormat="1" ht="63" customHeight="1" thickBot="1" x14ac:dyDescent="0.35">
      <c r="B17" s="225" t="s">
        <v>119</v>
      </c>
      <c r="C17" s="226"/>
      <c r="D17" s="226"/>
      <c r="E17" s="84">
        <v>153</v>
      </c>
      <c r="F17" s="84">
        <v>54</v>
      </c>
      <c r="G17" s="84">
        <v>54</v>
      </c>
      <c r="H17" s="84">
        <v>0</v>
      </c>
      <c r="I17" s="84">
        <v>54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54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5">
        <f t="shared" si="0"/>
        <v>35.294117647058826</v>
      </c>
      <c r="AY17" s="90">
        <v>0</v>
      </c>
      <c r="AZ17" s="84">
        <v>0</v>
      </c>
      <c r="BA17" s="86">
        <v>0</v>
      </c>
      <c r="BB17" s="86">
        <v>0</v>
      </c>
      <c r="BC17" s="86">
        <f t="shared" si="2"/>
        <v>0</v>
      </c>
      <c r="BD17" s="86">
        <f t="shared" si="3"/>
        <v>0</v>
      </c>
      <c r="BE17" s="88">
        <v>0</v>
      </c>
    </row>
    <row r="18" spans="2:57" s="66" customFormat="1" ht="63" customHeight="1" thickBot="1" x14ac:dyDescent="0.35">
      <c r="B18" s="221" t="s">
        <v>120</v>
      </c>
      <c r="C18" s="222"/>
      <c r="D18" s="222"/>
      <c r="E18" s="79">
        <v>79167</v>
      </c>
      <c r="F18" s="79">
        <v>5796</v>
      </c>
      <c r="G18" s="79">
        <v>5796</v>
      </c>
      <c r="H18" s="79">
        <v>0</v>
      </c>
      <c r="I18" s="79">
        <v>5667</v>
      </c>
      <c r="J18" s="79">
        <v>35</v>
      </c>
      <c r="K18" s="79">
        <v>3</v>
      </c>
      <c r="L18" s="79">
        <v>64</v>
      </c>
      <c r="M18" s="79">
        <v>22</v>
      </c>
      <c r="N18" s="79">
        <v>1</v>
      </c>
      <c r="O18" s="79">
        <v>3</v>
      </c>
      <c r="P18" s="79">
        <v>0</v>
      </c>
      <c r="Q18" s="79">
        <v>1</v>
      </c>
      <c r="R18" s="79">
        <v>0</v>
      </c>
      <c r="S18" s="79">
        <v>0</v>
      </c>
      <c r="T18" s="79">
        <v>0</v>
      </c>
      <c r="U18" s="79">
        <v>0</v>
      </c>
      <c r="V18" s="79">
        <v>5667</v>
      </c>
      <c r="W18" s="79">
        <v>35</v>
      </c>
      <c r="X18" s="79">
        <v>94</v>
      </c>
      <c r="Y18" s="79">
        <v>0</v>
      </c>
      <c r="Z18" s="79">
        <v>129</v>
      </c>
      <c r="AA18" s="79">
        <v>118</v>
      </c>
      <c r="AB18" s="79">
        <v>25</v>
      </c>
      <c r="AC18" s="79">
        <v>29</v>
      </c>
      <c r="AD18" s="79">
        <v>39</v>
      </c>
      <c r="AE18" s="79">
        <v>74</v>
      </c>
      <c r="AF18" s="79">
        <v>72</v>
      </c>
      <c r="AG18" s="79">
        <v>30</v>
      </c>
      <c r="AH18" s="79">
        <v>34</v>
      </c>
      <c r="AI18" s="79">
        <v>13</v>
      </c>
      <c r="AJ18" s="79">
        <v>10</v>
      </c>
      <c r="AK18" s="79">
        <v>0</v>
      </c>
      <c r="AL18" s="79">
        <v>1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1</v>
      </c>
      <c r="AS18" s="79">
        <v>0</v>
      </c>
      <c r="AT18" s="79">
        <v>0</v>
      </c>
      <c r="AU18" s="79">
        <v>16</v>
      </c>
      <c r="AV18" s="79">
        <v>11</v>
      </c>
      <c r="AW18" s="79">
        <v>14</v>
      </c>
      <c r="AX18" s="80">
        <f t="shared" si="0"/>
        <v>13.110260588376471</v>
      </c>
      <c r="AY18" s="81">
        <v>5282</v>
      </c>
      <c r="AZ18" s="79">
        <v>699</v>
      </c>
      <c r="BA18" s="82">
        <f t="shared" ref="BA18:BA56" si="4">Z18/F18%</f>
        <v>2.2256728778467907</v>
      </c>
      <c r="BB18" s="82">
        <f t="shared" ref="BB18:BB46" si="5">AA18/Z18%</f>
        <v>91.472868217054256</v>
      </c>
      <c r="BC18" s="82">
        <f t="shared" si="2"/>
        <v>0.17253278122843341</v>
      </c>
      <c r="BD18" s="82">
        <f t="shared" si="3"/>
        <v>17.253278122843341</v>
      </c>
      <c r="BE18" s="83">
        <f t="shared" ref="BE18:BE46" si="6">AR18/Z18%</f>
        <v>0.77519379844961234</v>
      </c>
    </row>
    <row r="19" spans="2:57" s="66" customFormat="1" ht="63" customHeight="1" x14ac:dyDescent="0.3">
      <c r="B19" s="223" t="s">
        <v>121</v>
      </c>
      <c r="C19" s="224"/>
      <c r="D19" s="224"/>
      <c r="E19" s="84">
        <v>42028</v>
      </c>
      <c r="F19" s="84">
        <v>3024</v>
      </c>
      <c r="G19" s="84">
        <v>3024</v>
      </c>
      <c r="H19" s="84">
        <v>0</v>
      </c>
      <c r="I19" s="84">
        <v>2963</v>
      </c>
      <c r="J19" s="84">
        <v>17</v>
      </c>
      <c r="K19" s="84">
        <v>2</v>
      </c>
      <c r="L19" s="84">
        <v>28</v>
      </c>
      <c r="M19" s="84">
        <v>13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2963</v>
      </c>
      <c r="W19" s="84">
        <v>17</v>
      </c>
      <c r="X19" s="84">
        <v>44</v>
      </c>
      <c r="Y19" s="84">
        <v>0</v>
      </c>
      <c r="Z19" s="84">
        <v>61</v>
      </c>
      <c r="AA19" s="84">
        <v>51</v>
      </c>
      <c r="AB19" s="84">
        <v>11</v>
      </c>
      <c r="AC19" s="84">
        <v>11</v>
      </c>
      <c r="AD19" s="84">
        <v>15</v>
      </c>
      <c r="AE19" s="84">
        <v>33</v>
      </c>
      <c r="AF19" s="84">
        <v>35</v>
      </c>
      <c r="AG19" s="84">
        <v>16</v>
      </c>
      <c r="AH19" s="84">
        <v>15</v>
      </c>
      <c r="AI19" s="84">
        <v>6</v>
      </c>
      <c r="AJ19" s="84">
        <v>5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6</v>
      </c>
      <c r="AV19" s="84">
        <v>10</v>
      </c>
      <c r="AW19" s="84">
        <v>3</v>
      </c>
      <c r="AX19" s="89">
        <f t="shared" si="0"/>
        <v>13.000856571809271</v>
      </c>
      <c r="AY19" s="90">
        <v>2479</v>
      </c>
      <c r="AZ19" s="84">
        <v>39</v>
      </c>
      <c r="BA19" s="91">
        <f t="shared" si="4"/>
        <v>2.0171957671957674</v>
      </c>
      <c r="BB19" s="91">
        <f t="shared" si="5"/>
        <v>83.606557377049185</v>
      </c>
      <c r="BC19" s="91">
        <f t="shared" si="2"/>
        <v>0.16534391534391535</v>
      </c>
      <c r="BD19" s="91">
        <f t="shared" si="3"/>
        <v>0</v>
      </c>
      <c r="BE19" s="87">
        <f t="shared" si="6"/>
        <v>0</v>
      </c>
    </row>
    <row r="20" spans="2:57" s="66" customFormat="1" ht="63" customHeight="1" x14ac:dyDescent="0.3">
      <c r="B20" s="183" t="s">
        <v>122</v>
      </c>
      <c r="C20" s="184"/>
      <c r="D20" s="184"/>
      <c r="E20" s="84">
        <v>18611</v>
      </c>
      <c r="F20" s="84">
        <v>1054</v>
      </c>
      <c r="G20" s="84">
        <v>1054</v>
      </c>
      <c r="H20" s="84">
        <v>0</v>
      </c>
      <c r="I20" s="84">
        <v>1024</v>
      </c>
      <c r="J20" s="84">
        <v>7</v>
      </c>
      <c r="K20" s="84">
        <v>0</v>
      </c>
      <c r="L20" s="84">
        <v>18</v>
      </c>
      <c r="M20" s="84">
        <v>3</v>
      </c>
      <c r="N20" s="84">
        <v>1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1024</v>
      </c>
      <c r="W20" s="84">
        <v>7</v>
      </c>
      <c r="X20" s="84">
        <v>23</v>
      </c>
      <c r="Y20" s="84">
        <v>0</v>
      </c>
      <c r="Z20" s="84">
        <v>30</v>
      </c>
      <c r="AA20" s="84">
        <v>29</v>
      </c>
      <c r="AB20" s="84">
        <v>2</v>
      </c>
      <c r="AC20" s="84">
        <v>4</v>
      </c>
      <c r="AD20" s="84">
        <v>6</v>
      </c>
      <c r="AE20" s="84">
        <v>22</v>
      </c>
      <c r="AF20" s="84">
        <v>19</v>
      </c>
      <c r="AG20" s="84">
        <v>4</v>
      </c>
      <c r="AH20" s="84">
        <v>5</v>
      </c>
      <c r="AI20" s="84">
        <v>4</v>
      </c>
      <c r="AJ20" s="84">
        <v>2</v>
      </c>
      <c r="AK20" s="84">
        <v>0</v>
      </c>
      <c r="AL20" s="84">
        <v>1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1</v>
      </c>
      <c r="AS20" s="84">
        <v>0</v>
      </c>
      <c r="AT20" s="84">
        <v>0</v>
      </c>
      <c r="AU20" s="84">
        <v>2</v>
      </c>
      <c r="AV20" s="84">
        <v>1</v>
      </c>
      <c r="AW20" s="84">
        <v>11</v>
      </c>
      <c r="AX20" s="85">
        <f t="shared" si="0"/>
        <v>11.063349631938101</v>
      </c>
      <c r="AY20" s="90">
        <v>1041</v>
      </c>
      <c r="AZ20" s="84">
        <v>36</v>
      </c>
      <c r="BA20" s="86">
        <f t="shared" si="4"/>
        <v>2.8462998102466797</v>
      </c>
      <c r="BB20" s="86">
        <f t="shared" si="5"/>
        <v>96.666666666666671</v>
      </c>
      <c r="BC20" s="86">
        <f t="shared" si="2"/>
        <v>0.18975332068311196</v>
      </c>
      <c r="BD20" s="86">
        <f t="shared" si="3"/>
        <v>94.876660341555976</v>
      </c>
      <c r="BE20" s="92">
        <f t="shared" si="6"/>
        <v>3.3333333333333335</v>
      </c>
    </row>
    <row r="21" spans="2:57" s="66" customFormat="1" ht="63" customHeight="1" x14ac:dyDescent="0.3">
      <c r="B21" s="183" t="s">
        <v>123</v>
      </c>
      <c r="C21" s="184"/>
      <c r="D21" s="184"/>
      <c r="E21" s="84">
        <v>12838</v>
      </c>
      <c r="F21" s="84">
        <v>850</v>
      </c>
      <c r="G21" s="84">
        <v>850</v>
      </c>
      <c r="H21" s="84">
        <v>0</v>
      </c>
      <c r="I21" s="84">
        <v>832</v>
      </c>
      <c r="J21" s="84">
        <v>4</v>
      </c>
      <c r="K21" s="84">
        <v>0</v>
      </c>
      <c r="L21" s="84">
        <v>10</v>
      </c>
      <c r="M21" s="84">
        <v>2</v>
      </c>
      <c r="N21" s="84">
        <v>0</v>
      </c>
      <c r="O21" s="84">
        <v>1</v>
      </c>
      <c r="P21" s="84">
        <v>0</v>
      </c>
      <c r="Q21" s="84">
        <v>1</v>
      </c>
      <c r="R21" s="84">
        <v>0</v>
      </c>
      <c r="S21" s="84">
        <v>0</v>
      </c>
      <c r="T21" s="84">
        <v>0</v>
      </c>
      <c r="U21" s="84">
        <v>0</v>
      </c>
      <c r="V21" s="84">
        <v>832</v>
      </c>
      <c r="W21" s="84">
        <v>4</v>
      </c>
      <c r="X21" s="84">
        <v>14</v>
      </c>
      <c r="Y21" s="84">
        <v>0</v>
      </c>
      <c r="Z21" s="84">
        <v>18</v>
      </c>
      <c r="AA21" s="84">
        <v>18</v>
      </c>
      <c r="AB21" s="84">
        <v>6</v>
      </c>
      <c r="AC21" s="84">
        <v>6</v>
      </c>
      <c r="AD21" s="84">
        <v>8</v>
      </c>
      <c r="AE21" s="84">
        <v>8</v>
      </c>
      <c r="AF21" s="84">
        <v>6</v>
      </c>
      <c r="AG21" s="84">
        <v>4</v>
      </c>
      <c r="AH21" s="84">
        <v>7</v>
      </c>
      <c r="AI21" s="84">
        <v>2</v>
      </c>
      <c r="AJ21" s="84">
        <v>1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4</v>
      </c>
      <c r="AV21" s="84">
        <v>0</v>
      </c>
      <c r="AW21" s="84">
        <v>0</v>
      </c>
      <c r="AX21" s="85">
        <f t="shared" si="0"/>
        <v>13.171833618943761</v>
      </c>
      <c r="AY21" s="90">
        <v>879</v>
      </c>
      <c r="AZ21" s="84">
        <v>38</v>
      </c>
      <c r="BA21" s="86">
        <f t="shared" si="4"/>
        <v>2.1176470588235294</v>
      </c>
      <c r="BB21" s="86">
        <f t="shared" si="5"/>
        <v>100</v>
      </c>
      <c r="BC21" s="86">
        <f t="shared" si="2"/>
        <v>0.1176470588235294</v>
      </c>
      <c r="BD21" s="86">
        <f t="shared" si="3"/>
        <v>0</v>
      </c>
      <c r="BE21" s="92">
        <f t="shared" si="6"/>
        <v>0</v>
      </c>
    </row>
    <row r="22" spans="2:57" s="66" customFormat="1" ht="63" customHeight="1" thickBot="1" x14ac:dyDescent="0.35">
      <c r="B22" s="225" t="s">
        <v>124</v>
      </c>
      <c r="C22" s="226"/>
      <c r="D22" s="226"/>
      <c r="E22" s="84">
        <v>5690</v>
      </c>
      <c r="F22" s="84">
        <v>868</v>
      </c>
      <c r="G22" s="84">
        <v>868</v>
      </c>
      <c r="H22" s="84">
        <v>0</v>
      </c>
      <c r="I22" s="84">
        <v>848</v>
      </c>
      <c r="J22" s="84">
        <v>7</v>
      </c>
      <c r="K22" s="84">
        <v>1</v>
      </c>
      <c r="L22" s="84">
        <v>8</v>
      </c>
      <c r="M22" s="84">
        <v>4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848</v>
      </c>
      <c r="W22" s="84">
        <v>7</v>
      </c>
      <c r="X22" s="84">
        <v>13</v>
      </c>
      <c r="Y22" s="84">
        <v>0</v>
      </c>
      <c r="Z22" s="84">
        <v>20</v>
      </c>
      <c r="AA22" s="84">
        <v>20</v>
      </c>
      <c r="AB22" s="84">
        <v>6</v>
      </c>
      <c r="AC22" s="84">
        <v>8</v>
      </c>
      <c r="AD22" s="84">
        <v>10</v>
      </c>
      <c r="AE22" s="84">
        <v>11</v>
      </c>
      <c r="AF22" s="84">
        <v>12</v>
      </c>
      <c r="AG22" s="84">
        <v>6</v>
      </c>
      <c r="AH22" s="84">
        <v>7</v>
      </c>
      <c r="AI22" s="84">
        <v>1</v>
      </c>
      <c r="AJ22" s="84">
        <v>2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4</v>
      </c>
      <c r="AV22" s="84">
        <v>0</v>
      </c>
      <c r="AW22" s="84">
        <v>0</v>
      </c>
      <c r="AX22" s="85">
        <f t="shared" si="0"/>
        <v>20.474516695957821</v>
      </c>
      <c r="AY22" s="90">
        <v>883</v>
      </c>
      <c r="AZ22" s="84">
        <v>586</v>
      </c>
      <c r="BA22" s="86">
        <f t="shared" si="4"/>
        <v>2.3041474654377883</v>
      </c>
      <c r="BB22" s="86">
        <f t="shared" si="5"/>
        <v>100</v>
      </c>
      <c r="BC22" s="86">
        <f t="shared" si="2"/>
        <v>0.2304147465437788</v>
      </c>
      <c r="BD22" s="86">
        <f t="shared" si="3"/>
        <v>0</v>
      </c>
      <c r="BE22" s="88">
        <f t="shared" si="6"/>
        <v>0</v>
      </c>
    </row>
    <row r="23" spans="2:57" s="66" customFormat="1" ht="63" customHeight="1" thickBot="1" x14ac:dyDescent="0.35">
      <c r="B23" s="221" t="s">
        <v>125</v>
      </c>
      <c r="C23" s="222"/>
      <c r="D23" s="222"/>
      <c r="E23" s="79">
        <v>26951</v>
      </c>
      <c r="F23" s="79">
        <v>2117</v>
      </c>
      <c r="G23" s="79">
        <v>2118</v>
      </c>
      <c r="H23" s="79">
        <v>1</v>
      </c>
      <c r="I23" s="79">
        <v>2093</v>
      </c>
      <c r="J23" s="79">
        <v>10</v>
      </c>
      <c r="K23" s="79">
        <v>0</v>
      </c>
      <c r="L23" s="79">
        <v>12</v>
      </c>
      <c r="M23" s="79">
        <v>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1</v>
      </c>
      <c r="T23" s="79">
        <v>0</v>
      </c>
      <c r="U23" s="79">
        <v>0</v>
      </c>
      <c r="V23" s="79">
        <v>2093</v>
      </c>
      <c r="W23" s="79">
        <v>10</v>
      </c>
      <c r="X23" s="79">
        <v>13</v>
      </c>
      <c r="Y23" s="79">
        <v>1</v>
      </c>
      <c r="Z23" s="79">
        <v>24</v>
      </c>
      <c r="AA23" s="79">
        <v>22</v>
      </c>
      <c r="AB23" s="79">
        <v>4</v>
      </c>
      <c r="AC23" s="79">
        <v>2</v>
      </c>
      <c r="AD23" s="79">
        <v>0</v>
      </c>
      <c r="AE23" s="79">
        <v>11</v>
      </c>
      <c r="AF23" s="79">
        <v>17</v>
      </c>
      <c r="AG23" s="79">
        <v>8</v>
      </c>
      <c r="AH23" s="79">
        <v>8</v>
      </c>
      <c r="AI23" s="79">
        <v>1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2</v>
      </c>
      <c r="AT23" s="79">
        <v>0</v>
      </c>
      <c r="AU23" s="79">
        <v>2</v>
      </c>
      <c r="AV23" s="79">
        <v>2</v>
      </c>
      <c r="AW23" s="79">
        <v>1</v>
      </c>
      <c r="AX23" s="80">
        <f t="shared" si="0"/>
        <v>16.311083076694743</v>
      </c>
      <c r="AY23" s="81">
        <v>2335</v>
      </c>
      <c r="AZ23" s="81">
        <v>56</v>
      </c>
      <c r="BA23" s="82">
        <f t="shared" si="4"/>
        <v>1.1336797354747283</v>
      </c>
      <c r="BB23" s="82">
        <f t="shared" si="5"/>
        <v>91.666666666666671</v>
      </c>
      <c r="BC23" s="82">
        <f t="shared" si="2"/>
        <v>0</v>
      </c>
      <c r="BD23" s="82">
        <f t="shared" si="3"/>
        <v>0</v>
      </c>
      <c r="BE23" s="83">
        <f t="shared" si="6"/>
        <v>0</v>
      </c>
    </row>
    <row r="24" spans="2:57" s="66" customFormat="1" ht="63" customHeight="1" x14ac:dyDescent="0.3">
      <c r="B24" s="223" t="s">
        <v>126</v>
      </c>
      <c r="C24" s="224"/>
      <c r="D24" s="224"/>
      <c r="E24" s="84">
        <v>22074</v>
      </c>
      <c r="F24" s="84">
        <v>1763</v>
      </c>
      <c r="G24" s="84">
        <v>1764</v>
      </c>
      <c r="H24" s="84">
        <v>1</v>
      </c>
      <c r="I24" s="84">
        <v>1743</v>
      </c>
      <c r="J24" s="84">
        <v>9</v>
      </c>
      <c r="K24" s="84">
        <v>0</v>
      </c>
      <c r="L24" s="84">
        <v>9</v>
      </c>
      <c r="M24" s="84">
        <v>1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1743</v>
      </c>
      <c r="W24" s="84">
        <v>9</v>
      </c>
      <c r="X24" s="84">
        <v>10</v>
      </c>
      <c r="Y24" s="84">
        <v>1</v>
      </c>
      <c r="Z24" s="84">
        <v>20</v>
      </c>
      <c r="AA24" s="84">
        <v>18</v>
      </c>
      <c r="AB24" s="84">
        <v>3</v>
      </c>
      <c r="AC24" s="84">
        <v>2</v>
      </c>
      <c r="AD24" s="84">
        <v>0</v>
      </c>
      <c r="AE24" s="84">
        <v>8</v>
      </c>
      <c r="AF24" s="84">
        <v>17</v>
      </c>
      <c r="AG24" s="84">
        <v>4</v>
      </c>
      <c r="AH24" s="84">
        <v>8</v>
      </c>
      <c r="AI24" s="84">
        <v>1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2</v>
      </c>
      <c r="AT24" s="84">
        <v>0</v>
      </c>
      <c r="AU24" s="84">
        <v>2</v>
      </c>
      <c r="AV24" s="84">
        <v>2</v>
      </c>
      <c r="AW24" s="84">
        <v>1</v>
      </c>
      <c r="AX24" s="89">
        <f t="shared" si="0"/>
        <v>16.562471686146598</v>
      </c>
      <c r="AY24" s="90">
        <v>1905</v>
      </c>
      <c r="AZ24" s="84">
        <v>12</v>
      </c>
      <c r="BA24" s="91">
        <f t="shared" si="4"/>
        <v>1.1344299489506524</v>
      </c>
      <c r="BB24" s="91">
        <f t="shared" si="5"/>
        <v>90</v>
      </c>
      <c r="BC24" s="91">
        <f t="shared" si="2"/>
        <v>0</v>
      </c>
      <c r="BD24" s="91">
        <f t="shared" si="3"/>
        <v>0</v>
      </c>
      <c r="BE24" s="87">
        <f t="shared" si="6"/>
        <v>0</v>
      </c>
    </row>
    <row r="25" spans="2:57" s="66" customFormat="1" ht="63" customHeight="1" thickBot="1" x14ac:dyDescent="0.35">
      <c r="B25" s="225" t="s">
        <v>127</v>
      </c>
      <c r="C25" s="226"/>
      <c r="D25" s="226"/>
      <c r="E25" s="84">
        <v>4877</v>
      </c>
      <c r="F25" s="84">
        <v>354</v>
      </c>
      <c r="G25" s="84">
        <v>354</v>
      </c>
      <c r="H25" s="84">
        <v>0</v>
      </c>
      <c r="I25" s="84">
        <v>350</v>
      </c>
      <c r="J25" s="84">
        <v>1</v>
      </c>
      <c r="K25" s="84">
        <v>0</v>
      </c>
      <c r="L25" s="84">
        <v>3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350</v>
      </c>
      <c r="W25" s="84">
        <v>1</v>
      </c>
      <c r="X25" s="84">
        <v>3</v>
      </c>
      <c r="Y25" s="84">
        <v>0</v>
      </c>
      <c r="Z25" s="84">
        <v>4</v>
      </c>
      <c r="AA25" s="84">
        <v>4</v>
      </c>
      <c r="AB25" s="84">
        <v>1</v>
      </c>
      <c r="AC25" s="84">
        <v>0</v>
      </c>
      <c r="AD25" s="84">
        <v>0</v>
      </c>
      <c r="AE25" s="84">
        <v>3</v>
      </c>
      <c r="AF25" s="84">
        <v>0</v>
      </c>
      <c r="AG25" s="84">
        <v>4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5">
        <f t="shared" si="0"/>
        <v>15.173262251384047</v>
      </c>
      <c r="AY25" s="90">
        <v>430</v>
      </c>
      <c r="AZ25" s="84">
        <v>44</v>
      </c>
      <c r="BA25" s="86">
        <f t="shared" si="4"/>
        <v>1.1299435028248588</v>
      </c>
      <c r="BB25" s="86">
        <f t="shared" si="5"/>
        <v>100</v>
      </c>
      <c r="BC25" s="86">
        <f t="shared" si="2"/>
        <v>0</v>
      </c>
      <c r="BD25" s="86">
        <f t="shared" si="3"/>
        <v>0</v>
      </c>
      <c r="BE25" s="88">
        <f t="shared" si="6"/>
        <v>0</v>
      </c>
    </row>
    <row r="26" spans="2:57" s="66" customFormat="1" ht="63" customHeight="1" thickBot="1" x14ac:dyDescent="0.35">
      <c r="B26" s="221" t="s">
        <v>128</v>
      </c>
      <c r="C26" s="222"/>
      <c r="D26" s="222"/>
      <c r="E26" s="79">
        <v>97370</v>
      </c>
      <c r="F26" s="79">
        <v>10583</v>
      </c>
      <c r="G26" s="79">
        <v>10583</v>
      </c>
      <c r="H26" s="79">
        <v>0</v>
      </c>
      <c r="I26" s="79">
        <v>10401</v>
      </c>
      <c r="J26" s="79">
        <v>67</v>
      </c>
      <c r="K26" s="79">
        <v>13</v>
      </c>
      <c r="L26" s="79">
        <v>78</v>
      </c>
      <c r="M26" s="79">
        <v>11</v>
      </c>
      <c r="N26" s="79">
        <v>1</v>
      </c>
      <c r="O26" s="79">
        <v>4</v>
      </c>
      <c r="P26" s="79">
        <v>0</v>
      </c>
      <c r="Q26" s="79">
        <v>1</v>
      </c>
      <c r="R26" s="79">
        <v>0</v>
      </c>
      <c r="S26" s="79">
        <v>7</v>
      </c>
      <c r="T26" s="79">
        <v>0</v>
      </c>
      <c r="U26" s="79">
        <v>0</v>
      </c>
      <c r="V26" s="79">
        <v>10401</v>
      </c>
      <c r="W26" s="79">
        <v>67</v>
      </c>
      <c r="X26" s="79">
        <v>108</v>
      </c>
      <c r="Y26" s="79">
        <v>7</v>
      </c>
      <c r="Z26" s="79">
        <v>182</v>
      </c>
      <c r="AA26" s="79">
        <v>162</v>
      </c>
      <c r="AB26" s="79">
        <v>29</v>
      </c>
      <c r="AC26" s="79">
        <v>22</v>
      </c>
      <c r="AD26" s="79">
        <v>21</v>
      </c>
      <c r="AE26" s="79">
        <v>99</v>
      </c>
      <c r="AF26" s="79">
        <v>90</v>
      </c>
      <c r="AG26" s="79">
        <v>67</v>
      </c>
      <c r="AH26" s="79">
        <v>47</v>
      </c>
      <c r="AI26" s="79">
        <v>11</v>
      </c>
      <c r="AJ26" s="79">
        <v>8</v>
      </c>
      <c r="AK26" s="79">
        <v>0</v>
      </c>
      <c r="AL26" s="79">
        <v>0</v>
      </c>
      <c r="AM26" s="79">
        <v>1</v>
      </c>
      <c r="AN26" s="79">
        <v>0</v>
      </c>
      <c r="AO26" s="79">
        <v>0</v>
      </c>
      <c r="AP26" s="79">
        <v>0</v>
      </c>
      <c r="AQ26" s="79">
        <v>0</v>
      </c>
      <c r="AR26" s="79">
        <v>1</v>
      </c>
      <c r="AS26" s="79">
        <v>15</v>
      </c>
      <c r="AT26" s="79">
        <v>1</v>
      </c>
      <c r="AU26" s="79">
        <v>4</v>
      </c>
      <c r="AV26" s="79">
        <v>20</v>
      </c>
      <c r="AW26" s="79">
        <v>8</v>
      </c>
      <c r="AX26" s="80">
        <f t="shared" si="0"/>
        <v>15.543801992400123</v>
      </c>
      <c r="AY26" s="81">
        <v>10476</v>
      </c>
      <c r="AZ26" s="79">
        <v>5924</v>
      </c>
      <c r="BA26" s="82">
        <f t="shared" si="4"/>
        <v>1.71973920438439</v>
      </c>
      <c r="BB26" s="82">
        <f t="shared" si="5"/>
        <v>89.010989010989007</v>
      </c>
      <c r="BC26" s="82">
        <f t="shared" si="2"/>
        <v>7.5592932060852311E-2</v>
      </c>
      <c r="BD26" s="82">
        <f t="shared" si="3"/>
        <v>9.44911650760654</v>
      </c>
      <c r="BE26" s="83">
        <f t="shared" si="6"/>
        <v>0.54945054945054939</v>
      </c>
    </row>
    <row r="27" spans="2:57" s="66" customFormat="1" ht="63" customHeight="1" x14ac:dyDescent="0.3">
      <c r="B27" s="223" t="s">
        <v>129</v>
      </c>
      <c r="C27" s="224"/>
      <c r="D27" s="224"/>
      <c r="E27" s="84">
        <v>42400</v>
      </c>
      <c r="F27" s="84">
        <v>2006</v>
      </c>
      <c r="G27" s="84">
        <v>2006</v>
      </c>
      <c r="H27" s="84">
        <v>0</v>
      </c>
      <c r="I27" s="84">
        <v>1968</v>
      </c>
      <c r="J27" s="84">
        <v>12</v>
      </c>
      <c r="K27" s="84">
        <v>4</v>
      </c>
      <c r="L27" s="84">
        <v>12</v>
      </c>
      <c r="M27" s="84">
        <v>2</v>
      </c>
      <c r="N27" s="84">
        <v>1</v>
      </c>
      <c r="O27" s="84">
        <v>0</v>
      </c>
      <c r="P27" s="84">
        <v>0</v>
      </c>
      <c r="Q27" s="84">
        <v>0</v>
      </c>
      <c r="R27" s="84">
        <v>0</v>
      </c>
      <c r="S27" s="84">
        <v>7</v>
      </c>
      <c r="T27" s="84">
        <v>0</v>
      </c>
      <c r="U27" s="84">
        <v>0</v>
      </c>
      <c r="V27" s="84">
        <v>1968</v>
      </c>
      <c r="W27" s="84">
        <v>12</v>
      </c>
      <c r="X27" s="84">
        <v>19</v>
      </c>
      <c r="Y27" s="84">
        <v>7</v>
      </c>
      <c r="Z27" s="84">
        <v>38</v>
      </c>
      <c r="AA27" s="84">
        <v>31</v>
      </c>
      <c r="AB27" s="84">
        <v>5</v>
      </c>
      <c r="AC27" s="84">
        <v>4</v>
      </c>
      <c r="AD27" s="84">
        <v>7</v>
      </c>
      <c r="AE27" s="84">
        <v>13</v>
      </c>
      <c r="AF27" s="84">
        <v>12</v>
      </c>
      <c r="AG27" s="84">
        <v>11</v>
      </c>
      <c r="AH27" s="84">
        <v>8</v>
      </c>
      <c r="AI27" s="84">
        <v>2</v>
      </c>
      <c r="AJ27" s="84">
        <v>5</v>
      </c>
      <c r="AK27" s="84">
        <v>0</v>
      </c>
      <c r="AL27" s="84">
        <v>0</v>
      </c>
      <c r="AM27" s="84">
        <v>1</v>
      </c>
      <c r="AN27" s="84">
        <v>0</v>
      </c>
      <c r="AO27" s="84">
        <v>0</v>
      </c>
      <c r="AP27" s="84">
        <v>0</v>
      </c>
      <c r="AQ27" s="84">
        <v>0</v>
      </c>
      <c r="AR27" s="84">
        <v>1</v>
      </c>
      <c r="AS27" s="84">
        <v>2</v>
      </c>
      <c r="AT27" s="84">
        <v>0</v>
      </c>
      <c r="AU27" s="84">
        <v>2</v>
      </c>
      <c r="AV27" s="84">
        <v>7</v>
      </c>
      <c r="AW27" s="84">
        <v>0</v>
      </c>
      <c r="AX27" s="89">
        <f t="shared" si="0"/>
        <v>8.8419811320754711</v>
      </c>
      <c r="AY27" s="90">
        <v>1743</v>
      </c>
      <c r="AZ27" s="84">
        <v>0</v>
      </c>
      <c r="BA27" s="91">
        <f t="shared" si="4"/>
        <v>1.8943170488534398</v>
      </c>
      <c r="BB27" s="91">
        <f t="shared" si="5"/>
        <v>81.578947368421055</v>
      </c>
      <c r="BC27" s="91">
        <f t="shared" si="2"/>
        <v>0.24925224327018944</v>
      </c>
      <c r="BD27" s="91">
        <f t="shared" si="3"/>
        <v>49.850448654037884</v>
      </c>
      <c r="BE27" s="87">
        <f t="shared" si="6"/>
        <v>2.6315789473684212</v>
      </c>
    </row>
    <row r="28" spans="2:57" s="66" customFormat="1" ht="63" customHeight="1" x14ac:dyDescent="0.3">
      <c r="B28" s="183" t="s">
        <v>130</v>
      </c>
      <c r="C28" s="184"/>
      <c r="D28" s="184"/>
      <c r="E28" s="84">
        <v>34192</v>
      </c>
      <c r="F28" s="84">
        <v>5712</v>
      </c>
      <c r="G28" s="84">
        <v>5712</v>
      </c>
      <c r="H28" s="84">
        <v>0</v>
      </c>
      <c r="I28" s="84">
        <v>5602</v>
      </c>
      <c r="J28" s="84">
        <v>43</v>
      </c>
      <c r="K28" s="84">
        <v>6</v>
      </c>
      <c r="L28" s="84">
        <v>53</v>
      </c>
      <c r="M28" s="84">
        <v>6</v>
      </c>
      <c r="N28" s="84">
        <v>0</v>
      </c>
      <c r="O28" s="84">
        <v>2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5602</v>
      </c>
      <c r="W28" s="84">
        <v>43</v>
      </c>
      <c r="X28" s="84">
        <v>67</v>
      </c>
      <c r="Y28" s="84">
        <v>0</v>
      </c>
      <c r="Z28" s="84">
        <v>110</v>
      </c>
      <c r="AA28" s="84">
        <v>98</v>
      </c>
      <c r="AB28" s="84">
        <v>21</v>
      </c>
      <c r="AC28" s="84">
        <v>13</v>
      </c>
      <c r="AD28" s="84">
        <v>7</v>
      </c>
      <c r="AE28" s="84">
        <v>67</v>
      </c>
      <c r="AF28" s="84">
        <v>58</v>
      </c>
      <c r="AG28" s="84">
        <v>41</v>
      </c>
      <c r="AH28" s="84">
        <v>30</v>
      </c>
      <c r="AI28" s="84">
        <v>6</v>
      </c>
      <c r="AJ28" s="84">
        <v>2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12</v>
      </c>
      <c r="AT28" s="84">
        <v>0</v>
      </c>
      <c r="AU28" s="84">
        <v>1</v>
      </c>
      <c r="AV28" s="84">
        <v>12</v>
      </c>
      <c r="AW28" s="84">
        <v>6</v>
      </c>
      <c r="AX28" s="85">
        <f t="shared" si="0"/>
        <v>21.680510060832944</v>
      </c>
      <c r="AY28" s="90">
        <v>5772</v>
      </c>
      <c r="AZ28" s="84">
        <v>4071</v>
      </c>
      <c r="BA28" s="86">
        <f t="shared" si="4"/>
        <v>1.9257703081232493</v>
      </c>
      <c r="BB28" s="86">
        <f t="shared" si="5"/>
        <v>89.090909090909079</v>
      </c>
      <c r="BC28" s="86">
        <f t="shared" si="2"/>
        <v>3.5014005602240897E-2</v>
      </c>
      <c r="BD28" s="86">
        <f t="shared" si="3"/>
        <v>0</v>
      </c>
      <c r="BE28" s="92">
        <f t="shared" si="6"/>
        <v>0</v>
      </c>
    </row>
    <row r="29" spans="2:57" s="66" customFormat="1" ht="63" customHeight="1" x14ac:dyDescent="0.3">
      <c r="B29" s="183" t="s">
        <v>131</v>
      </c>
      <c r="C29" s="184"/>
      <c r="D29" s="184"/>
      <c r="E29" s="84">
        <v>12080</v>
      </c>
      <c r="F29" s="84">
        <v>2012</v>
      </c>
      <c r="G29" s="84">
        <v>2012</v>
      </c>
      <c r="H29" s="84">
        <v>0</v>
      </c>
      <c r="I29" s="84">
        <v>1989</v>
      </c>
      <c r="J29" s="84">
        <v>8</v>
      </c>
      <c r="K29" s="84">
        <v>2</v>
      </c>
      <c r="L29" s="84">
        <v>7</v>
      </c>
      <c r="M29" s="84">
        <v>3</v>
      </c>
      <c r="N29" s="84">
        <v>0</v>
      </c>
      <c r="O29" s="84">
        <v>2</v>
      </c>
      <c r="P29" s="84">
        <v>0</v>
      </c>
      <c r="Q29" s="84">
        <v>1</v>
      </c>
      <c r="R29" s="84">
        <v>0</v>
      </c>
      <c r="S29" s="84">
        <v>0</v>
      </c>
      <c r="T29" s="84">
        <v>0</v>
      </c>
      <c r="U29" s="84">
        <v>0</v>
      </c>
      <c r="V29" s="84">
        <v>1989</v>
      </c>
      <c r="W29" s="84">
        <v>8</v>
      </c>
      <c r="X29" s="84">
        <v>15</v>
      </c>
      <c r="Y29" s="84">
        <v>0</v>
      </c>
      <c r="Z29" s="84">
        <v>23</v>
      </c>
      <c r="AA29" s="84">
        <v>22</v>
      </c>
      <c r="AB29" s="84">
        <v>1</v>
      </c>
      <c r="AC29" s="84">
        <v>2</v>
      </c>
      <c r="AD29" s="84">
        <v>5</v>
      </c>
      <c r="AE29" s="84">
        <v>13</v>
      </c>
      <c r="AF29" s="84">
        <v>14</v>
      </c>
      <c r="AG29" s="84">
        <v>12</v>
      </c>
      <c r="AH29" s="84">
        <v>5</v>
      </c>
      <c r="AI29" s="84">
        <v>2</v>
      </c>
      <c r="AJ29" s="84">
        <v>1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1</v>
      </c>
      <c r="AU29" s="84">
        <v>1</v>
      </c>
      <c r="AV29" s="84">
        <v>1</v>
      </c>
      <c r="AW29" s="84">
        <v>0</v>
      </c>
      <c r="AX29" s="85">
        <f t="shared" si="0"/>
        <v>21.473509933774835</v>
      </c>
      <c r="AY29" s="90">
        <v>2024</v>
      </c>
      <c r="AZ29" s="84">
        <v>1442</v>
      </c>
      <c r="BA29" s="86">
        <f t="shared" si="4"/>
        <v>1.143141153081511</v>
      </c>
      <c r="BB29" s="86">
        <f t="shared" si="5"/>
        <v>95.65217391304347</v>
      </c>
      <c r="BC29" s="86">
        <f t="shared" si="2"/>
        <v>4.9701789264413515E-2</v>
      </c>
      <c r="BD29" s="86">
        <f t="shared" si="3"/>
        <v>0</v>
      </c>
      <c r="BE29" s="92">
        <f t="shared" si="6"/>
        <v>0</v>
      </c>
    </row>
    <row r="30" spans="2:57" s="66" customFormat="1" ht="63" customHeight="1" x14ac:dyDescent="0.3">
      <c r="B30" s="183" t="s">
        <v>132</v>
      </c>
      <c r="C30" s="184"/>
      <c r="D30" s="184"/>
      <c r="E30" s="84">
        <v>5237</v>
      </c>
      <c r="F30" s="84">
        <v>300</v>
      </c>
      <c r="G30" s="84">
        <v>300</v>
      </c>
      <c r="H30" s="84">
        <v>0</v>
      </c>
      <c r="I30" s="84">
        <v>292</v>
      </c>
      <c r="J30" s="84">
        <v>4</v>
      </c>
      <c r="K30" s="84">
        <v>1</v>
      </c>
      <c r="L30" s="84">
        <v>3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292</v>
      </c>
      <c r="W30" s="84">
        <v>4</v>
      </c>
      <c r="X30" s="84">
        <v>4</v>
      </c>
      <c r="Y30" s="84">
        <v>0</v>
      </c>
      <c r="Z30" s="84">
        <v>8</v>
      </c>
      <c r="AA30" s="84">
        <v>8</v>
      </c>
      <c r="AB30" s="84">
        <v>2</v>
      </c>
      <c r="AC30" s="84">
        <v>3</v>
      </c>
      <c r="AD30" s="84">
        <v>2</v>
      </c>
      <c r="AE30" s="84">
        <v>3</v>
      </c>
      <c r="AF30" s="84">
        <v>4</v>
      </c>
      <c r="AG30" s="84">
        <v>3</v>
      </c>
      <c r="AH30" s="84">
        <v>2</v>
      </c>
      <c r="AI30" s="84">
        <v>1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2</v>
      </c>
      <c r="AX30" s="85">
        <f t="shared" si="0"/>
        <v>12.8890586213481</v>
      </c>
      <c r="AY30" s="90">
        <v>390</v>
      </c>
      <c r="AZ30" s="84">
        <v>15</v>
      </c>
      <c r="BA30" s="86">
        <f t="shared" si="4"/>
        <v>2.6666666666666665</v>
      </c>
      <c r="BB30" s="86">
        <f t="shared" si="5"/>
        <v>100</v>
      </c>
      <c r="BC30" s="86">
        <f t="shared" si="2"/>
        <v>0</v>
      </c>
      <c r="BD30" s="86">
        <f t="shared" si="3"/>
        <v>0</v>
      </c>
      <c r="BE30" s="92">
        <f t="shared" si="6"/>
        <v>0</v>
      </c>
    </row>
    <row r="31" spans="2:57" s="66" customFormat="1" ht="63" customHeight="1" thickBot="1" x14ac:dyDescent="0.35">
      <c r="B31" s="225" t="s">
        <v>133</v>
      </c>
      <c r="C31" s="226"/>
      <c r="D31" s="226"/>
      <c r="E31" s="84">
        <v>3461</v>
      </c>
      <c r="F31" s="84">
        <v>553</v>
      </c>
      <c r="G31" s="84">
        <v>553</v>
      </c>
      <c r="H31" s="84">
        <v>0</v>
      </c>
      <c r="I31" s="84">
        <v>550</v>
      </c>
      <c r="J31" s="84">
        <v>0</v>
      </c>
      <c r="K31" s="84">
        <v>0</v>
      </c>
      <c r="L31" s="84">
        <v>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550</v>
      </c>
      <c r="W31" s="84">
        <v>0</v>
      </c>
      <c r="X31" s="84">
        <v>3</v>
      </c>
      <c r="Y31" s="84">
        <v>0</v>
      </c>
      <c r="Z31" s="84">
        <v>3</v>
      </c>
      <c r="AA31" s="84">
        <v>3</v>
      </c>
      <c r="AB31" s="84">
        <v>0</v>
      </c>
      <c r="AC31" s="84">
        <v>0</v>
      </c>
      <c r="AD31" s="84">
        <v>0</v>
      </c>
      <c r="AE31" s="84">
        <v>3</v>
      </c>
      <c r="AF31" s="84">
        <v>2</v>
      </c>
      <c r="AG31" s="84">
        <v>0</v>
      </c>
      <c r="AH31" s="84">
        <v>2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1</v>
      </c>
      <c r="AT31" s="84">
        <v>0</v>
      </c>
      <c r="AU31" s="84">
        <v>0</v>
      </c>
      <c r="AV31" s="84">
        <v>0</v>
      </c>
      <c r="AW31" s="84">
        <v>0</v>
      </c>
      <c r="AX31" s="85">
        <f t="shared" si="0"/>
        <v>20.340941924299337</v>
      </c>
      <c r="AY31" s="90">
        <v>547</v>
      </c>
      <c r="AZ31" s="84">
        <v>396</v>
      </c>
      <c r="BA31" s="86">
        <f t="shared" si="4"/>
        <v>0.54249547920433994</v>
      </c>
      <c r="BB31" s="86">
        <f t="shared" si="5"/>
        <v>100</v>
      </c>
      <c r="BC31" s="86">
        <f t="shared" si="2"/>
        <v>0</v>
      </c>
      <c r="BD31" s="86">
        <f t="shared" si="3"/>
        <v>0</v>
      </c>
      <c r="BE31" s="88">
        <f t="shared" si="6"/>
        <v>0</v>
      </c>
    </row>
    <row r="32" spans="2:57" s="66" customFormat="1" ht="63" customHeight="1" thickBot="1" x14ac:dyDescent="0.35">
      <c r="B32" s="221" t="s">
        <v>134</v>
      </c>
      <c r="C32" s="222"/>
      <c r="D32" s="222"/>
      <c r="E32" s="79">
        <v>150320</v>
      </c>
      <c r="F32" s="79">
        <v>8517</v>
      </c>
      <c r="G32" s="79">
        <v>8517</v>
      </c>
      <c r="H32" s="79">
        <v>9</v>
      </c>
      <c r="I32" s="79">
        <v>8400</v>
      </c>
      <c r="J32" s="79">
        <v>40</v>
      </c>
      <c r="K32" s="79">
        <v>4</v>
      </c>
      <c r="L32" s="79">
        <v>43</v>
      </c>
      <c r="M32" s="79">
        <v>16</v>
      </c>
      <c r="N32" s="79">
        <v>1</v>
      </c>
      <c r="O32" s="79">
        <v>9</v>
      </c>
      <c r="P32" s="79">
        <v>1</v>
      </c>
      <c r="Q32" s="79">
        <v>2</v>
      </c>
      <c r="R32" s="79">
        <v>0</v>
      </c>
      <c r="S32" s="79">
        <v>1</v>
      </c>
      <c r="T32" s="79">
        <v>0</v>
      </c>
      <c r="U32" s="79">
        <v>0</v>
      </c>
      <c r="V32" s="79">
        <v>8400</v>
      </c>
      <c r="W32" s="79">
        <v>40</v>
      </c>
      <c r="X32" s="79">
        <v>76</v>
      </c>
      <c r="Y32" s="79">
        <v>1</v>
      </c>
      <c r="Z32" s="79">
        <v>117</v>
      </c>
      <c r="AA32" s="79">
        <v>108</v>
      </c>
      <c r="AB32" s="79">
        <v>22</v>
      </c>
      <c r="AC32" s="79">
        <v>10</v>
      </c>
      <c r="AD32" s="79">
        <v>10</v>
      </c>
      <c r="AE32" s="79">
        <v>74</v>
      </c>
      <c r="AF32" s="79">
        <v>77</v>
      </c>
      <c r="AG32" s="79">
        <v>31</v>
      </c>
      <c r="AH32" s="79">
        <v>29</v>
      </c>
      <c r="AI32" s="79">
        <v>12</v>
      </c>
      <c r="AJ32" s="79">
        <v>11</v>
      </c>
      <c r="AK32" s="79">
        <v>0</v>
      </c>
      <c r="AL32" s="79">
        <v>0</v>
      </c>
      <c r="AM32" s="79">
        <v>1</v>
      </c>
      <c r="AN32" s="79">
        <v>0</v>
      </c>
      <c r="AO32" s="79">
        <v>0</v>
      </c>
      <c r="AP32" s="79">
        <v>1</v>
      </c>
      <c r="AQ32" s="79">
        <v>0</v>
      </c>
      <c r="AR32" s="79">
        <v>2</v>
      </c>
      <c r="AS32" s="79">
        <v>20</v>
      </c>
      <c r="AT32" s="79">
        <v>0</v>
      </c>
      <c r="AU32" s="79">
        <v>1</v>
      </c>
      <c r="AV32" s="79">
        <v>9</v>
      </c>
      <c r="AW32" s="79">
        <v>2</v>
      </c>
      <c r="AX32" s="80">
        <f t="shared" si="0"/>
        <v>11.252660989888238</v>
      </c>
      <c r="AY32" s="81">
        <v>8404</v>
      </c>
      <c r="AZ32" s="79">
        <v>6</v>
      </c>
      <c r="BA32" s="82">
        <f t="shared" si="4"/>
        <v>1.3737231419513913</v>
      </c>
      <c r="BB32" s="82">
        <f t="shared" si="5"/>
        <v>92.307692307692307</v>
      </c>
      <c r="BC32" s="82">
        <f t="shared" si="2"/>
        <v>0.12915345779030174</v>
      </c>
      <c r="BD32" s="82">
        <f t="shared" si="3"/>
        <v>23.482446870963955</v>
      </c>
      <c r="BE32" s="83">
        <f t="shared" si="6"/>
        <v>1.7094017094017095</v>
      </c>
    </row>
    <row r="33" spans="2:57" s="66" customFormat="1" ht="63" customHeight="1" x14ac:dyDescent="0.3">
      <c r="B33" s="223" t="s">
        <v>135</v>
      </c>
      <c r="C33" s="224"/>
      <c r="D33" s="224"/>
      <c r="E33" s="84">
        <v>115791</v>
      </c>
      <c r="F33" s="84">
        <v>5417</v>
      </c>
      <c r="G33" s="84">
        <v>5417</v>
      </c>
      <c r="H33" s="84">
        <v>7</v>
      </c>
      <c r="I33" s="84">
        <v>5350</v>
      </c>
      <c r="J33" s="84">
        <v>20</v>
      </c>
      <c r="K33" s="84">
        <v>2</v>
      </c>
      <c r="L33" s="84">
        <v>20</v>
      </c>
      <c r="M33" s="84">
        <v>12</v>
      </c>
      <c r="N33" s="84">
        <v>0</v>
      </c>
      <c r="O33" s="84">
        <v>9</v>
      </c>
      <c r="P33" s="84">
        <v>1</v>
      </c>
      <c r="Q33" s="84">
        <v>2</v>
      </c>
      <c r="R33" s="84">
        <v>0</v>
      </c>
      <c r="S33" s="84">
        <v>1</v>
      </c>
      <c r="T33" s="84">
        <v>0</v>
      </c>
      <c r="U33" s="84">
        <v>0</v>
      </c>
      <c r="V33" s="84">
        <v>5350</v>
      </c>
      <c r="W33" s="84">
        <v>20</v>
      </c>
      <c r="X33" s="84">
        <v>46</v>
      </c>
      <c r="Y33" s="84">
        <v>1</v>
      </c>
      <c r="Z33" s="84">
        <v>67</v>
      </c>
      <c r="AA33" s="84">
        <v>60</v>
      </c>
      <c r="AB33" s="84">
        <v>6</v>
      </c>
      <c r="AC33" s="84">
        <v>8</v>
      </c>
      <c r="AD33" s="84">
        <v>7</v>
      </c>
      <c r="AE33" s="84">
        <v>43</v>
      </c>
      <c r="AF33" s="84">
        <v>47</v>
      </c>
      <c r="AG33" s="84">
        <v>25</v>
      </c>
      <c r="AH33" s="84">
        <v>12</v>
      </c>
      <c r="AI33" s="84">
        <v>6</v>
      </c>
      <c r="AJ33" s="84">
        <v>7</v>
      </c>
      <c r="AK33" s="84">
        <v>0</v>
      </c>
      <c r="AL33" s="84">
        <v>0</v>
      </c>
      <c r="AM33" s="84">
        <v>1</v>
      </c>
      <c r="AN33" s="84">
        <v>0</v>
      </c>
      <c r="AO33" s="84">
        <v>0</v>
      </c>
      <c r="AP33" s="84">
        <v>1</v>
      </c>
      <c r="AQ33" s="84">
        <v>0</v>
      </c>
      <c r="AR33" s="84">
        <v>2</v>
      </c>
      <c r="AS33" s="84">
        <v>5</v>
      </c>
      <c r="AT33" s="84">
        <v>0</v>
      </c>
      <c r="AU33" s="84">
        <v>1</v>
      </c>
      <c r="AV33" s="84">
        <v>7</v>
      </c>
      <c r="AW33" s="84">
        <v>2</v>
      </c>
      <c r="AX33" s="89">
        <f t="shared" si="0"/>
        <v>9.5076473991933739</v>
      </c>
      <c r="AY33" s="90">
        <v>5598</v>
      </c>
      <c r="AZ33" s="84">
        <v>6</v>
      </c>
      <c r="BA33" s="91">
        <f t="shared" si="4"/>
        <v>1.2368469632637991</v>
      </c>
      <c r="BB33" s="91">
        <f t="shared" si="5"/>
        <v>89.552238805970148</v>
      </c>
      <c r="BC33" s="91">
        <f t="shared" si="2"/>
        <v>0.12922281705741184</v>
      </c>
      <c r="BD33" s="91">
        <f t="shared" si="3"/>
        <v>36.920804873546246</v>
      </c>
      <c r="BE33" s="87">
        <f t="shared" si="6"/>
        <v>2.9850746268656714</v>
      </c>
    </row>
    <row r="34" spans="2:57" s="66" customFormat="1" ht="63" customHeight="1" x14ac:dyDescent="0.3">
      <c r="B34" s="183" t="s">
        <v>136</v>
      </c>
      <c r="C34" s="184"/>
      <c r="D34" s="184"/>
      <c r="E34" s="84">
        <v>17655</v>
      </c>
      <c r="F34" s="84">
        <v>1251</v>
      </c>
      <c r="G34" s="84">
        <v>1251</v>
      </c>
      <c r="H34" s="84">
        <v>2</v>
      </c>
      <c r="I34" s="84">
        <v>1239</v>
      </c>
      <c r="J34" s="84">
        <v>2</v>
      </c>
      <c r="K34" s="84">
        <v>1</v>
      </c>
      <c r="L34" s="84">
        <v>7</v>
      </c>
      <c r="M34" s="84">
        <v>1</v>
      </c>
      <c r="N34" s="84">
        <v>1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1239</v>
      </c>
      <c r="W34" s="84">
        <v>2</v>
      </c>
      <c r="X34" s="84">
        <v>10</v>
      </c>
      <c r="Y34" s="84">
        <v>0</v>
      </c>
      <c r="Z34" s="84">
        <v>12</v>
      </c>
      <c r="AA34" s="84">
        <v>11</v>
      </c>
      <c r="AB34" s="84">
        <v>0</v>
      </c>
      <c r="AC34" s="84">
        <v>1</v>
      </c>
      <c r="AD34" s="84">
        <v>2</v>
      </c>
      <c r="AE34" s="84">
        <v>10</v>
      </c>
      <c r="AF34" s="84">
        <v>8</v>
      </c>
      <c r="AG34" s="84">
        <v>1</v>
      </c>
      <c r="AH34" s="84">
        <v>6</v>
      </c>
      <c r="AI34" s="84">
        <v>3</v>
      </c>
      <c r="AJ34" s="84">
        <v>1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1</v>
      </c>
      <c r="AW34" s="84">
        <v>0</v>
      </c>
      <c r="AX34" s="85">
        <f t="shared" si="0"/>
        <v>13.327669215519682</v>
      </c>
      <c r="AY34" s="90">
        <v>1102</v>
      </c>
      <c r="AZ34" s="84">
        <v>0</v>
      </c>
      <c r="BA34" s="86">
        <f t="shared" si="4"/>
        <v>0.95923261390887293</v>
      </c>
      <c r="BB34" s="86">
        <f t="shared" si="5"/>
        <v>91.666666666666671</v>
      </c>
      <c r="BC34" s="86">
        <f t="shared" si="2"/>
        <v>7.9936051159072735E-2</v>
      </c>
      <c r="BD34" s="86">
        <f t="shared" si="3"/>
        <v>0</v>
      </c>
      <c r="BE34" s="92">
        <f t="shared" si="6"/>
        <v>0</v>
      </c>
    </row>
    <row r="35" spans="2:57" s="66" customFormat="1" ht="63" customHeight="1" x14ac:dyDescent="0.3">
      <c r="B35" s="183" t="s">
        <v>137</v>
      </c>
      <c r="C35" s="184"/>
      <c r="D35" s="184"/>
      <c r="E35" s="84">
        <v>2003</v>
      </c>
      <c r="F35" s="84">
        <v>153</v>
      </c>
      <c r="G35" s="84">
        <v>153</v>
      </c>
      <c r="H35" s="84">
        <v>0</v>
      </c>
      <c r="I35" s="84">
        <v>151</v>
      </c>
      <c r="J35" s="84">
        <v>0</v>
      </c>
      <c r="K35" s="84">
        <v>0</v>
      </c>
      <c r="L35" s="84">
        <v>2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151</v>
      </c>
      <c r="W35" s="84">
        <v>0</v>
      </c>
      <c r="X35" s="84">
        <v>2</v>
      </c>
      <c r="Y35" s="84">
        <v>0</v>
      </c>
      <c r="Z35" s="84">
        <v>2</v>
      </c>
      <c r="AA35" s="84">
        <v>2</v>
      </c>
      <c r="AB35" s="84">
        <v>0</v>
      </c>
      <c r="AC35" s="84">
        <v>0</v>
      </c>
      <c r="AD35" s="84">
        <v>1</v>
      </c>
      <c r="AE35" s="84">
        <v>2</v>
      </c>
      <c r="AF35" s="84">
        <v>2</v>
      </c>
      <c r="AG35" s="84">
        <v>1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1</v>
      </c>
      <c r="AT35" s="84">
        <v>0</v>
      </c>
      <c r="AU35" s="84">
        <v>0</v>
      </c>
      <c r="AV35" s="84">
        <v>0</v>
      </c>
      <c r="AW35" s="84">
        <v>0</v>
      </c>
      <c r="AX35" s="85">
        <f t="shared" si="0"/>
        <v>14.777833250124813</v>
      </c>
      <c r="AY35" s="90">
        <v>143</v>
      </c>
      <c r="AZ35" s="84">
        <v>0</v>
      </c>
      <c r="BA35" s="86">
        <f t="shared" si="4"/>
        <v>1.3071895424836601</v>
      </c>
      <c r="BB35" s="86">
        <f t="shared" si="5"/>
        <v>100</v>
      </c>
      <c r="BC35" s="86">
        <f t="shared" si="2"/>
        <v>0</v>
      </c>
      <c r="BD35" s="86">
        <f t="shared" si="3"/>
        <v>0</v>
      </c>
      <c r="BE35" s="92">
        <f t="shared" si="6"/>
        <v>0</v>
      </c>
    </row>
    <row r="36" spans="2:57" s="66" customFormat="1" ht="63" customHeight="1" thickBot="1" x14ac:dyDescent="0.35">
      <c r="B36" s="225" t="s">
        <v>138</v>
      </c>
      <c r="C36" s="226"/>
      <c r="D36" s="226"/>
      <c r="E36" s="84">
        <v>14871</v>
      </c>
      <c r="F36" s="84">
        <v>1696</v>
      </c>
      <c r="G36" s="84">
        <v>1696</v>
      </c>
      <c r="H36" s="84">
        <v>0</v>
      </c>
      <c r="I36" s="84">
        <v>1660</v>
      </c>
      <c r="J36" s="84">
        <v>18</v>
      </c>
      <c r="K36" s="84">
        <v>1</v>
      </c>
      <c r="L36" s="84">
        <v>14</v>
      </c>
      <c r="M36" s="84">
        <v>3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1660</v>
      </c>
      <c r="W36" s="84">
        <v>18</v>
      </c>
      <c r="X36" s="84">
        <v>18</v>
      </c>
      <c r="Y36" s="84">
        <v>0</v>
      </c>
      <c r="Z36" s="84">
        <v>36</v>
      </c>
      <c r="AA36" s="84">
        <v>35</v>
      </c>
      <c r="AB36" s="84">
        <v>16</v>
      </c>
      <c r="AC36" s="84">
        <v>1</v>
      </c>
      <c r="AD36" s="84">
        <v>0</v>
      </c>
      <c r="AE36" s="84">
        <v>19</v>
      </c>
      <c r="AF36" s="84">
        <v>20</v>
      </c>
      <c r="AG36" s="84">
        <v>4</v>
      </c>
      <c r="AH36" s="84">
        <v>11</v>
      </c>
      <c r="AI36" s="84">
        <v>3</v>
      </c>
      <c r="AJ36" s="84">
        <v>3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14</v>
      </c>
      <c r="AT36" s="84">
        <v>0</v>
      </c>
      <c r="AU36" s="84">
        <v>0</v>
      </c>
      <c r="AV36" s="84">
        <v>1</v>
      </c>
      <c r="AW36" s="84">
        <v>0</v>
      </c>
      <c r="AX36" s="85">
        <f t="shared" si="0"/>
        <v>21.901687848833298</v>
      </c>
      <c r="AY36" s="90">
        <v>1561</v>
      </c>
      <c r="AZ36" s="84">
        <v>0</v>
      </c>
      <c r="BA36" s="86">
        <f t="shared" si="4"/>
        <v>2.1226415094339623</v>
      </c>
      <c r="BB36" s="86">
        <f t="shared" si="5"/>
        <v>97.222222222222229</v>
      </c>
      <c r="BC36" s="86">
        <f t="shared" si="2"/>
        <v>0.1768867924528302</v>
      </c>
      <c r="BD36" s="86">
        <f t="shared" si="3"/>
        <v>0</v>
      </c>
      <c r="BE36" s="88">
        <f t="shared" si="6"/>
        <v>0</v>
      </c>
    </row>
    <row r="37" spans="2:57" s="66" customFormat="1" ht="63" customHeight="1" thickBot="1" x14ac:dyDescent="0.35">
      <c r="B37" s="221" t="s">
        <v>139</v>
      </c>
      <c r="C37" s="222"/>
      <c r="D37" s="222"/>
      <c r="E37" s="79">
        <v>15870</v>
      </c>
      <c r="F37" s="79">
        <v>1523</v>
      </c>
      <c r="G37" s="79">
        <v>1523</v>
      </c>
      <c r="H37" s="79">
        <v>0</v>
      </c>
      <c r="I37" s="79">
        <v>1486</v>
      </c>
      <c r="J37" s="79">
        <v>16</v>
      </c>
      <c r="K37" s="79">
        <v>2</v>
      </c>
      <c r="L37" s="79">
        <v>12</v>
      </c>
      <c r="M37" s="79">
        <v>4</v>
      </c>
      <c r="N37" s="79">
        <v>0</v>
      </c>
      <c r="O37" s="79">
        <v>2</v>
      </c>
      <c r="P37" s="79">
        <v>1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1486</v>
      </c>
      <c r="W37" s="79">
        <v>16</v>
      </c>
      <c r="X37" s="79">
        <v>21</v>
      </c>
      <c r="Y37" s="79">
        <v>0</v>
      </c>
      <c r="Z37" s="79">
        <v>37</v>
      </c>
      <c r="AA37" s="79">
        <v>31</v>
      </c>
      <c r="AB37" s="79">
        <v>6</v>
      </c>
      <c r="AC37" s="79">
        <v>5</v>
      </c>
      <c r="AD37" s="79">
        <v>4</v>
      </c>
      <c r="AE37" s="79">
        <v>20</v>
      </c>
      <c r="AF37" s="79">
        <v>18</v>
      </c>
      <c r="AG37" s="79">
        <v>8</v>
      </c>
      <c r="AH37" s="79">
        <v>5</v>
      </c>
      <c r="AI37" s="79">
        <v>7</v>
      </c>
      <c r="AJ37" s="79">
        <v>1</v>
      </c>
      <c r="AK37" s="79">
        <v>0</v>
      </c>
      <c r="AL37" s="79">
        <v>1</v>
      </c>
      <c r="AM37" s="79">
        <v>0</v>
      </c>
      <c r="AN37" s="79">
        <v>0</v>
      </c>
      <c r="AO37" s="79">
        <v>1</v>
      </c>
      <c r="AP37" s="79">
        <v>0</v>
      </c>
      <c r="AQ37" s="79">
        <v>0</v>
      </c>
      <c r="AR37" s="79">
        <v>2</v>
      </c>
      <c r="AS37" s="79">
        <v>5</v>
      </c>
      <c r="AT37" s="79">
        <v>1</v>
      </c>
      <c r="AU37" s="79">
        <v>2</v>
      </c>
      <c r="AV37" s="79">
        <v>6</v>
      </c>
      <c r="AW37" s="79">
        <v>0</v>
      </c>
      <c r="AX37" s="80">
        <f t="shared" si="0"/>
        <v>20.712035286704474</v>
      </c>
      <c r="AY37" s="81">
        <v>1767</v>
      </c>
      <c r="AZ37" s="79">
        <v>3</v>
      </c>
      <c r="BA37" s="82">
        <f t="shared" si="4"/>
        <v>2.4294156270518714</v>
      </c>
      <c r="BB37" s="82">
        <f t="shared" si="5"/>
        <v>83.78378378378379</v>
      </c>
      <c r="BC37" s="82">
        <f t="shared" si="2"/>
        <v>6.5659881812212731E-2</v>
      </c>
      <c r="BD37" s="82">
        <f t="shared" si="3"/>
        <v>131.31976362442546</v>
      </c>
      <c r="BE37" s="83">
        <f t="shared" si="6"/>
        <v>5.4054054054054053</v>
      </c>
    </row>
    <row r="38" spans="2:57" s="66" customFormat="1" ht="63" customHeight="1" thickBot="1" x14ac:dyDescent="0.35">
      <c r="B38" s="227" t="s">
        <v>140</v>
      </c>
      <c r="C38" s="222"/>
      <c r="D38" s="222"/>
      <c r="E38" s="84">
        <v>15870</v>
      </c>
      <c r="F38" s="84">
        <v>1523</v>
      </c>
      <c r="G38" s="84">
        <v>1523</v>
      </c>
      <c r="H38" s="84">
        <v>0</v>
      </c>
      <c r="I38" s="84">
        <v>1486</v>
      </c>
      <c r="J38" s="84">
        <v>16</v>
      </c>
      <c r="K38" s="84">
        <v>2</v>
      </c>
      <c r="L38" s="84">
        <v>12</v>
      </c>
      <c r="M38" s="84">
        <v>4</v>
      </c>
      <c r="N38" s="84">
        <v>0</v>
      </c>
      <c r="O38" s="84">
        <v>2</v>
      </c>
      <c r="P38" s="84">
        <v>1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1486</v>
      </c>
      <c r="W38" s="84">
        <v>16</v>
      </c>
      <c r="X38" s="84">
        <v>21</v>
      </c>
      <c r="Y38" s="84">
        <v>0</v>
      </c>
      <c r="Z38" s="84">
        <v>37</v>
      </c>
      <c r="AA38" s="84">
        <v>31</v>
      </c>
      <c r="AB38" s="84">
        <v>6</v>
      </c>
      <c r="AC38" s="84">
        <v>5</v>
      </c>
      <c r="AD38" s="84">
        <v>4</v>
      </c>
      <c r="AE38" s="84">
        <v>20</v>
      </c>
      <c r="AF38" s="84">
        <v>18</v>
      </c>
      <c r="AG38" s="84">
        <v>8</v>
      </c>
      <c r="AH38" s="84">
        <v>5</v>
      </c>
      <c r="AI38" s="84">
        <v>7</v>
      </c>
      <c r="AJ38" s="84">
        <v>1</v>
      </c>
      <c r="AK38" s="84">
        <v>0</v>
      </c>
      <c r="AL38" s="84">
        <v>1</v>
      </c>
      <c r="AM38" s="84">
        <v>0</v>
      </c>
      <c r="AN38" s="84">
        <v>0</v>
      </c>
      <c r="AO38" s="84">
        <v>1</v>
      </c>
      <c r="AP38" s="84">
        <v>0</v>
      </c>
      <c r="AQ38" s="84">
        <v>0</v>
      </c>
      <c r="AR38" s="84">
        <v>2</v>
      </c>
      <c r="AS38" s="84">
        <v>5</v>
      </c>
      <c r="AT38" s="84">
        <v>1</v>
      </c>
      <c r="AU38" s="84">
        <v>2</v>
      </c>
      <c r="AV38" s="84">
        <v>6</v>
      </c>
      <c r="AW38" s="84">
        <v>0</v>
      </c>
      <c r="AX38" s="89">
        <f t="shared" si="0"/>
        <v>20.712035286704474</v>
      </c>
      <c r="AY38" s="90">
        <v>1767</v>
      </c>
      <c r="AZ38" s="84">
        <v>3</v>
      </c>
      <c r="BA38" s="91">
        <f t="shared" si="4"/>
        <v>2.4294156270518714</v>
      </c>
      <c r="BB38" s="91">
        <f t="shared" si="5"/>
        <v>83.78378378378379</v>
      </c>
      <c r="BC38" s="91">
        <f t="shared" si="2"/>
        <v>6.5659881812212731E-2</v>
      </c>
      <c r="BD38" s="91">
        <f t="shared" si="3"/>
        <v>131.31976362442546</v>
      </c>
      <c r="BE38" s="93">
        <f t="shared" si="6"/>
        <v>5.4054054054054053</v>
      </c>
    </row>
    <row r="39" spans="2:57" s="66" customFormat="1" ht="63" customHeight="1" thickBot="1" x14ac:dyDescent="0.35">
      <c r="B39" s="221" t="s">
        <v>141</v>
      </c>
      <c r="C39" s="222"/>
      <c r="D39" s="222"/>
      <c r="E39" s="79">
        <v>28072</v>
      </c>
      <c r="F39" s="79">
        <v>2565</v>
      </c>
      <c r="G39" s="79">
        <v>2565</v>
      </c>
      <c r="H39" s="79">
        <v>1</v>
      </c>
      <c r="I39" s="79">
        <v>2529</v>
      </c>
      <c r="J39" s="79">
        <v>15</v>
      </c>
      <c r="K39" s="79">
        <v>3</v>
      </c>
      <c r="L39" s="79">
        <v>12</v>
      </c>
      <c r="M39" s="79">
        <v>4</v>
      </c>
      <c r="N39" s="79">
        <v>0</v>
      </c>
      <c r="O39" s="79">
        <v>1</v>
      </c>
      <c r="P39" s="79">
        <v>0</v>
      </c>
      <c r="Q39" s="79">
        <v>1</v>
      </c>
      <c r="R39" s="79">
        <v>0</v>
      </c>
      <c r="S39" s="79">
        <v>0</v>
      </c>
      <c r="T39" s="79">
        <v>0</v>
      </c>
      <c r="U39" s="79">
        <v>0</v>
      </c>
      <c r="V39" s="79">
        <v>2529</v>
      </c>
      <c r="W39" s="79">
        <v>15</v>
      </c>
      <c r="X39" s="79">
        <v>21</v>
      </c>
      <c r="Y39" s="79">
        <v>0</v>
      </c>
      <c r="Z39" s="79">
        <v>36</v>
      </c>
      <c r="AA39" s="79">
        <v>32</v>
      </c>
      <c r="AB39" s="79">
        <v>7</v>
      </c>
      <c r="AC39" s="79">
        <v>4</v>
      </c>
      <c r="AD39" s="79">
        <v>5</v>
      </c>
      <c r="AE39" s="79">
        <v>17</v>
      </c>
      <c r="AF39" s="79">
        <v>18</v>
      </c>
      <c r="AG39" s="79">
        <v>7</v>
      </c>
      <c r="AH39" s="79">
        <v>3</v>
      </c>
      <c r="AI39" s="79">
        <v>10</v>
      </c>
      <c r="AJ39" s="79">
        <v>1</v>
      </c>
      <c r="AK39" s="79">
        <v>2</v>
      </c>
      <c r="AL39" s="79">
        <v>0</v>
      </c>
      <c r="AM39" s="79">
        <v>0</v>
      </c>
      <c r="AN39" s="79">
        <v>1</v>
      </c>
      <c r="AO39" s="79">
        <v>0</v>
      </c>
      <c r="AP39" s="79">
        <v>0</v>
      </c>
      <c r="AQ39" s="79">
        <v>0</v>
      </c>
      <c r="AR39" s="79">
        <v>0</v>
      </c>
      <c r="AS39" s="79">
        <v>8</v>
      </c>
      <c r="AT39" s="79">
        <v>1</v>
      </c>
      <c r="AU39" s="79">
        <v>0</v>
      </c>
      <c r="AV39" s="79">
        <v>4</v>
      </c>
      <c r="AW39" s="79">
        <v>0</v>
      </c>
      <c r="AX39" s="80">
        <f t="shared" si="0"/>
        <v>18.627101738387005</v>
      </c>
      <c r="AY39" s="81">
        <v>2664</v>
      </c>
      <c r="AZ39" s="79">
        <v>0</v>
      </c>
      <c r="BA39" s="82">
        <f t="shared" si="4"/>
        <v>1.4035087719298247</v>
      </c>
      <c r="BB39" s="82">
        <f t="shared" si="5"/>
        <v>88.888888888888886</v>
      </c>
      <c r="BC39" s="82">
        <f t="shared" si="2"/>
        <v>3.8986354775828458E-2</v>
      </c>
      <c r="BD39" s="82">
        <f t="shared" si="3"/>
        <v>0</v>
      </c>
      <c r="BE39" s="83">
        <f t="shared" si="6"/>
        <v>0</v>
      </c>
    </row>
    <row r="40" spans="2:57" s="66" customFormat="1" ht="63" customHeight="1" x14ac:dyDescent="0.3">
      <c r="B40" s="223" t="s">
        <v>142</v>
      </c>
      <c r="C40" s="224"/>
      <c r="D40" s="224"/>
      <c r="E40" s="84">
        <v>24582</v>
      </c>
      <c r="F40" s="84">
        <v>2300</v>
      </c>
      <c r="G40" s="84">
        <v>2300</v>
      </c>
      <c r="H40" s="84">
        <v>0</v>
      </c>
      <c r="I40" s="84">
        <v>2270</v>
      </c>
      <c r="J40" s="84">
        <v>11</v>
      </c>
      <c r="K40" s="84">
        <v>2</v>
      </c>
      <c r="L40" s="84">
        <v>12</v>
      </c>
      <c r="M40" s="84">
        <v>4</v>
      </c>
      <c r="N40" s="84">
        <v>0</v>
      </c>
      <c r="O40" s="84">
        <v>0</v>
      </c>
      <c r="P40" s="84">
        <v>0</v>
      </c>
      <c r="Q40" s="84">
        <v>1</v>
      </c>
      <c r="R40" s="84">
        <v>0</v>
      </c>
      <c r="S40" s="84">
        <v>0</v>
      </c>
      <c r="T40" s="84">
        <v>0</v>
      </c>
      <c r="U40" s="84">
        <v>0</v>
      </c>
      <c r="V40" s="84">
        <v>2270</v>
      </c>
      <c r="W40" s="84">
        <v>11</v>
      </c>
      <c r="X40" s="84">
        <v>19</v>
      </c>
      <c r="Y40" s="84">
        <v>0</v>
      </c>
      <c r="Z40" s="84">
        <v>30</v>
      </c>
      <c r="AA40" s="84">
        <v>27</v>
      </c>
      <c r="AB40" s="84">
        <v>5</v>
      </c>
      <c r="AC40" s="84">
        <v>2</v>
      </c>
      <c r="AD40" s="84">
        <v>5</v>
      </c>
      <c r="AE40" s="84">
        <v>14</v>
      </c>
      <c r="AF40" s="84">
        <v>15</v>
      </c>
      <c r="AG40" s="84">
        <v>6</v>
      </c>
      <c r="AH40" s="84">
        <v>1</v>
      </c>
      <c r="AI40" s="84">
        <v>10</v>
      </c>
      <c r="AJ40" s="84">
        <v>1</v>
      </c>
      <c r="AK40" s="84">
        <v>2</v>
      </c>
      <c r="AL40" s="84">
        <v>0</v>
      </c>
      <c r="AM40" s="84">
        <v>0</v>
      </c>
      <c r="AN40" s="84">
        <v>1</v>
      </c>
      <c r="AO40" s="84">
        <v>0</v>
      </c>
      <c r="AP40" s="84">
        <v>0</v>
      </c>
      <c r="AQ40" s="84">
        <v>0</v>
      </c>
      <c r="AR40" s="84">
        <v>0</v>
      </c>
      <c r="AS40" s="84">
        <v>6</v>
      </c>
      <c r="AT40" s="84">
        <v>1</v>
      </c>
      <c r="AU40" s="84">
        <v>0</v>
      </c>
      <c r="AV40" s="84">
        <v>3</v>
      </c>
      <c r="AW40" s="84">
        <v>0</v>
      </c>
      <c r="AX40" s="89">
        <f t="shared" si="0"/>
        <v>19.091204946708974</v>
      </c>
      <c r="AY40" s="90">
        <v>2393</v>
      </c>
      <c r="AZ40" s="84">
        <v>0</v>
      </c>
      <c r="BA40" s="91">
        <f t="shared" si="4"/>
        <v>1.3043478260869565</v>
      </c>
      <c r="BB40" s="91">
        <f t="shared" si="5"/>
        <v>90</v>
      </c>
      <c r="BC40" s="91">
        <f t="shared" si="2"/>
        <v>4.3478260869565216E-2</v>
      </c>
      <c r="BD40" s="91">
        <f t="shared" si="3"/>
        <v>0</v>
      </c>
      <c r="BE40" s="87">
        <f t="shared" si="6"/>
        <v>0</v>
      </c>
    </row>
    <row r="41" spans="2:57" s="66" customFormat="1" ht="63" customHeight="1" thickBot="1" x14ac:dyDescent="0.35">
      <c r="B41" s="225" t="s">
        <v>143</v>
      </c>
      <c r="C41" s="226"/>
      <c r="D41" s="226"/>
      <c r="E41" s="84">
        <v>3490</v>
      </c>
      <c r="F41" s="84">
        <v>265</v>
      </c>
      <c r="G41" s="84">
        <v>265</v>
      </c>
      <c r="H41" s="84">
        <v>1</v>
      </c>
      <c r="I41" s="84">
        <v>259</v>
      </c>
      <c r="J41" s="84">
        <v>4</v>
      </c>
      <c r="K41" s="84">
        <v>1</v>
      </c>
      <c r="L41" s="84">
        <v>0</v>
      </c>
      <c r="M41" s="84">
        <v>0</v>
      </c>
      <c r="N41" s="84">
        <v>0</v>
      </c>
      <c r="O41" s="84">
        <v>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259</v>
      </c>
      <c r="W41" s="84">
        <v>4</v>
      </c>
      <c r="X41" s="84">
        <v>2</v>
      </c>
      <c r="Y41" s="84">
        <v>0</v>
      </c>
      <c r="Z41" s="84">
        <v>6</v>
      </c>
      <c r="AA41" s="84">
        <v>5</v>
      </c>
      <c r="AB41" s="84">
        <v>2</v>
      </c>
      <c r="AC41" s="84">
        <v>2</v>
      </c>
      <c r="AD41" s="84">
        <v>0</v>
      </c>
      <c r="AE41" s="84">
        <v>3</v>
      </c>
      <c r="AF41" s="84">
        <v>3</v>
      </c>
      <c r="AG41" s="84">
        <v>1</v>
      </c>
      <c r="AH41" s="84">
        <v>2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2</v>
      </c>
      <c r="AT41" s="84">
        <v>0</v>
      </c>
      <c r="AU41" s="84">
        <v>0</v>
      </c>
      <c r="AV41" s="84">
        <v>1</v>
      </c>
      <c r="AW41" s="84">
        <v>0</v>
      </c>
      <c r="AX41" s="85">
        <f t="shared" si="0"/>
        <v>15.358166189111749</v>
      </c>
      <c r="AY41" s="90">
        <v>271</v>
      </c>
      <c r="AZ41" s="84">
        <v>0</v>
      </c>
      <c r="BA41" s="86">
        <f t="shared" si="4"/>
        <v>2.2641509433962264</v>
      </c>
      <c r="BB41" s="86">
        <f t="shared" si="5"/>
        <v>83.333333333333343</v>
      </c>
      <c r="BC41" s="86">
        <f t="shared" si="2"/>
        <v>0</v>
      </c>
      <c r="BD41" s="86">
        <f t="shared" si="3"/>
        <v>0</v>
      </c>
      <c r="BE41" s="88">
        <f t="shared" si="6"/>
        <v>0</v>
      </c>
    </row>
    <row r="42" spans="2:57" s="66" customFormat="1" ht="63" customHeight="1" thickBot="1" x14ac:dyDescent="0.35">
      <c r="B42" s="221" t="s">
        <v>144</v>
      </c>
      <c r="C42" s="222"/>
      <c r="D42" s="222"/>
      <c r="E42" s="79">
        <v>26888</v>
      </c>
      <c r="F42" s="79">
        <v>2500</v>
      </c>
      <c r="G42" s="79">
        <v>2500</v>
      </c>
      <c r="H42" s="79">
        <v>0</v>
      </c>
      <c r="I42" s="79">
        <v>2449</v>
      </c>
      <c r="J42" s="79">
        <v>11</v>
      </c>
      <c r="K42" s="79">
        <v>7</v>
      </c>
      <c r="L42" s="79">
        <v>23</v>
      </c>
      <c r="M42" s="79">
        <v>10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2449</v>
      </c>
      <c r="W42" s="79">
        <v>11</v>
      </c>
      <c r="X42" s="79">
        <v>40</v>
      </c>
      <c r="Y42" s="79">
        <v>0</v>
      </c>
      <c r="Z42" s="79">
        <v>51</v>
      </c>
      <c r="AA42" s="79">
        <v>47</v>
      </c>
      <c r="AB42" s="79">
        <v>5</v>
      </c>
      <c r="AC42" s="79">
        <v>4</v>
      </c>
      <c r="AD42" s="79">
        <v>0</v>
      </c>
      <c r="AE42" s="79">
        <v>40</v>
      </c>
      <c r="AF42" s="79">
        <v>40</v>
      </c>
      <c r="AG42" s="79">
        <v>4</v>
      </c>
      <c r="AH42" s="79">
        <v>22</v>
      </c>
      <c r="AI42" s="79">
        <v>6</v>
      </c>
      <c r="AJ42" s="79">
        <v>6</v>
      </c>
      <c r="AK42" s="79">
        <v>0</v>
      </c>
      <c r="AL42" s="79">
        <v>1</v>
      </c>
      <c r="AM42" s="79">
        <v>0</v>
      </c>
      <c r="AN42" s="79">
        <v>1</v>
      </c>
      <c r="AO42" s="79">
        <v>0</v>
      </c>
      <c r="AP42" s="79">
        <v>0</v>
      </c>
      <c r="AQ42" s="79">
        <v>0</v>
      </c>
      <c r="AR42" s="79">
        <v>1</v>
      </c>
      <c r="AS42" s="79">
        <v>7</v>
      </c>
      <c r="AT42" s="79">
        <v>0</v>
      </c>
      <c r="AU42" s="79">
        <v>0</v>
      </c>
      <c r="AV42" s="79">
        <v>4</v>
      </c>
      <c r="AW42" s="79">
        <v>1</v>
      </c>
      <c r="AX42" s="80">
        <f t="shared" si="0"/>
        <v>17.654715858375482</v>
      </c>
      <c r="AY42" s="81">
        <v>2256</v>
      </c>
      <c r="AZ42" s="79">
        <v>9</v>
      </c>
      <c r="BA42" s="82">
        <f t="shared" si="4"/>
        <v>2.04</v>
      </c>
      <c r="BB42" s="82">
        <f t="shared" si="5"/>
        <v>92.156862745098039</v>
      </c>
      <c r="BC42" s="82">
        <f t="shared" si="2"/>
        <v>0.24</v>
      </c>
      <c r="BD42" s="82">
        <f t="shared" si="3"/>
        <v>40</v>
      </c>
      <c r="BE42" s="83">
        <f t="shared" si="6"/>
        <v>1.9607843137254901</v>
      </c>
    </row>
    <row r="43" spans="2:57" s="66" customFormat="1" ht="63" customHeight="1" x14ac:dyDescent="0.3">
      <c r="B43" s="223" t="s">
        <v>145</v>
      </c>
      <c r="C43" s="224"/>
      <c r="D43" s="224"/>
      <c r="E43" s="84">
        <v>22651</v>
      </c>
      <c r="F43" s="84">
        <v>2140</v>
      </c>
      <c r="G43" s="84">
        <v>2140</v>
      </c>
      <c r="H43" s="84">
        <v>0</v>
      </c>
      <c r="I43" s="84">
        <v>2098</v>
      </c>
      <c r="J43" s="84">
        <v>11</v>
      </c>
      <c r="K43" s="84">
        <v>4</v>
      </c>
      <c r="L43" s="84">
        <v>18</v>
      </c>
      <c r="M43" s="84">
        <v>9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2098</v>
      </c>
      <c r="W43" s="84">
        <v>11</v>
      </c>
      <c r="X43" s="84">
        <v>31</v>
      </c>
      <c r="Y43" s="84">
        <v>0</v>
      </c>
      <c r="Z43" s="84">
        <v>42</v>
      </c>
      <c r="AA43" s="84">
        <v>38</v>
      </c>
      <c r="AB43" s="84">
        <v>5</v>
      </c>
      <c r="AC43" s="84">
        <v>4</v>
      </c>
      <c r="AD43" s="84">
        <v>0</v>
      </c>
      <c r="AE43" s="84">
        <v>32</v>
      </c>
      <c r="AF43" s="84">
        <v>32</v>
      </c>
      <c r="AG43" s="84">
        <v>4</v>
      </c>
      <c r="AH43" s="84">
        <v>17</v>
      </c>
      <c r="AI43" s="84">
        <v>5</v>
      </c>
      <c r="AJ43" s="84">
        <v>4</v>
      </c>
      <c r="AK43" s="84">
        <v>0</v>
      </c>
      <c r="AL43" s="84">
        <v>1</v>
      </c>
      <c r="AM43" s="84">
        <v>0</v>
      </c>
      <c r="AN43" s="84">
        <v>1</v>
      </c>
      <c r="AO43" s="84">
        <v>0</v>
      </c>
      <c r="AP43" s="84">
        <v>0</v>
      </c>
      <c r="AQ43" s="84">
        <v>0</v>
      </c>
      <c r="AR43" s="84">
        <v>1</v>
      </c>
      <c r="AS43" s="84">
        <v>7</v>
      </c>
      <c r="AT43" s="84">
        <v>0</v>
      </c>
      <c r="AU43" s="84">
        <v>0</v>
      </c>
      <c r="AV43" s="84">
        <v>4</v>
      </c>
      <c r="AW43" s="84">
        <v>0</v>
      </c>
      <c r="AX43" s="89">
        <f t="shared" si="0"/>
        <v>17.897664562270982</v>
      </c>
      <c r="AY43" s="90">
        <v>1915</v>
      </c>
      <c r="AZ43" s="84">
        <v>1</v>
      </c>
      <c r="BA43" s="91">
        <f t="shared" si="4"/>
        <v>1.9626168224299068</v>
      </c>
      <c r="BB43" s="91">
        <f t="shared" si="5"/>
        <v>90.476190476190482</v>
      </c>
      <c r="BC43" s="91">
        <f t="shared" si="2"/>
        <v>0.18691588785046731</v>
      </c>
      <c r="BD43" s="91">
        <f t="shared" si="3"/>
        <v>46.728971962616825</v>
      </c>
      <c r="BE43" s="87">
        <f t="shared" si="6"/>
        <v>2.3809523809523809</v>
      </c>
    </row>
    <row r="44" spans="2:57" s="66" customFormat="1" ht="63" customHeight="1" thickBot="1" x14ac:dyDescent="0.35">
      <c r="B44" s="225" t="s">
        <v>146</v>
      </c>
      <c r="C44" s="226"/>
      <c r="D44" s="226"/>
      <c r="E44" s="84">
        <v>4237</v>
      </c>
      <c r="F44" s="84">
        <v>360</v>
      </c>
      <c r="G44" s="84">
        <v>360</v>
      </c>
      <c r="H44" s="84">
        <v>0</v>
      </c>
      <c r="I44" s="84">
        <v>351</v>
      </c>
      <c r="J44" s="84">
        <v>0</v>
      </c>
      <c r="K44" s="84">
        <v>3</v>
      </c>
      <c r="L44" s="84">
        <v>5</v>
      </c>
      <c r="M44" s="84">
        <v>1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351</v>
      </c>
      <c r="W44" s="84">
        <v>0</v>
      </c>
      <c r="X44" s="84">
        <v>9</v>
      </c>
      <c r="Y44" s="84">
        <v>0</v>
      </c>
      <c r="Z44" s="84">
        <v>9</v>
      </c>
      <c r="AA44" s="84">
        <v>9</v>
      </c>
      <c r="AB44" s="84">
        <v>0</v>
      </c>
      <c r="AC44" s="84">
        <v>0</v>
      </c>
      <c r="AD44" s="84">
        <v>0</v>
      </c>
      <c r="AE44" s="84">
        <v>8</v>
      </c>
      <c r="AF44" s="84">
        <v>8</v>
      </c>
      <c r="AG44" s="84">
        <v>0</v>
      </c>
      <c r="AH44" s="84">
        <v>5</v>
      </c>
      <c r="AI44" s="84">
        <v>1</v>
      </c>
      <c r="AJ44" s="84">
        <v>2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1</v>
      </c>
      <c r="AX44" s="85">
        <f t="shared" si="0"/>
        <v>16.355912202029739</v>
      </c>
      <c r="AY44" s="90">
        <v>341</v>
      </c>
      <c r="AZ44" s="84">
        <v>8</v>
      </c>
      <c r="BA44" s="86">
        <f t="shared" si="4"/>
        <v>2.5</v>
      </c>
      <c r="BB44" s="86">
        <f t="shared" si="5"/>
        <v>100</v>
      </c>
      <c r="BC44" s="86">
        <f t="shared" si="2"/>
        <v>0.55555555555555558</v>
      </c>
      <c r="BD44" s="86">
        <f t="shared" si="3"/>
        <v>0</v>
      </c>
      <c r="BE44" s="88">
        <f t="shared" si="6"/>
        <v>0</v>
      </c>
    </row>
    <row r="45" spans="2:57" s="66" customFormat="1" ht="63" customHeight="1" thickBot="1" x14ac:dyDescent="0.35">
      <c r="B45" s="221" t="s">
        <v>147</v>
      </c>
      <c r="C45" s="222"/>
      <c r="D45" s="222"/>
      <c r="E45" s="79">
        <v>38399</v>
      </c>
      <c r="F45" s="79">
        <v>2608</v>
      </c>
      <c r="G45" s="79">
        <v>2608</v>
      </c>
      <c r="H45" s="79">
        <v>2</v>
      </c>
      <c r="I45" s="79">
        <v>2555</v>
      </c>
      <c r="J45" s="79">
        <v>18</v>
      </c>
      <c r="K45" s="79">
        <v>7</v>
      </c>
      <c r="L45" s="79">
        <v>18</v>
      </c>
      <c r="M45" s="79">
        <v>5</v>
      </c>
      <c r="N45" s="79">
        <v>0</v>
      </c>
      <c r="O45" s="79">
        <v>2</v>
      </c>
      <c r="P45" s="79">
        <v>1</v>
      </c>
      <c r="Q45" s="79">
        <v>0</v>
      </c>
      <c r="R45" s="79">
        <v>0</v>
      </c>
      <c r="S45" s="79">
        <v>2</v>
      </c>
      <c r="T45" s="79">
        <v>0</v>
      </c>
      <c r="U45" s="79">
        <v>0</v>
      </c>
      <c r="V45" s="79">
        <v>2555</v>
      </c>
      <c r="W45" s="79">
        <v>18</v>
      </c>
      <c r="X45" s="79">
        <v>33</v>
      </c>
      <c r="Y45" s="79">
        <v>2</v>
      </c>
      <c r="Z45" s="79">
        <v>53</v>
      </c>
      <c r="AA45" s="79">
        <v>45</v>
      </c>
      <c r="AB45" s="79">
        <v>6</v>
      </c>
      <c r="AC45" s="79">
        <v>6</v>
      </c>
      <c r="AD45" s="79">
        <v>30</v>
      </c>
      <c r="AE45" s="79">
        <v>29</v>
      </c>
      <c r="AF45" s="79">
        <v>24</v>
      </c>
      <c r="AG45" s="79">
        <v>5</v>
      </c>
      <c r="AH45" s="79">
        <v>9</v>
      </c>
      <c r="AI45" s="79">
        <v>1</v>
      </c>
      <c r="AJ45" s="79">
        <v>3</v>
      </c>
      <c r="AK45" s="79">
        <v>0</v>
      </c>
      <c r="AL45" s="79">
        <v>0</v>
      </c>
      <c r="AM45" s="79">
        <v>0</v>
      </c>
      <c r="AN45" s="79">
        <v>1</v>
      </c>
      <c r="AO45" s="79">
        <v>0</v>
      </c>
      <c r="AP45" s="79">
        <v>0</v>
      </c>
      <c r="AQ45" s="79">
        <v>0</v>
      </c>
      <c r="AR45" s="79">
        <v>0</v>
      </c>
      <c r="AS45" s="79">
        <v>25</v>
      </c>
      <c r="AT45" s="79">
        <v>0</v>
      </c>
      <c r="AU45" s="79">
        <v>0</v>
      </c>
      <c r="AV45" s="79">
        <v>8</v>
      </c>
      <c r="AW45" s="79">
        <v>1</v>
      </c>
      <c r="AX45" s="80">
        <f t="shared" si="0"/>
        <v>13.026380895335816</v>
      </c>
      <c r="AY45" s="81">
        <v>2465</v>
      </c>
      <c r="AZ45" s="79">
        <v>71</v>
      </c>
      <c r="BA45" s="82">
        <f t="shared" si="4"/>
        <v>2.0322085889570554</v>
      </c>
      <c r="BB45" s="82">
        <f t="shared" si="5"/>
        <v>84.905660377358487</v>
      </c>
      <c r="BC45" s="82">
        <f t="shared" si="2"/>
        <v>0.11503067484662577</v>
      </c>
      <c r="BD45" s="82">
        <f t="shared" si="3"/>
        <v>0</v>
      </c>
      <c r="BE45" s="83">
        <f t="shared" si="6"/>
        <v>0</v>
      </c>
    </row>
    <row r="46" spans="2:57" s="66" customFormat="1" ht="63" customHeight="1" x14ac:dyDescent="0.3">
      <c r="B46" s="223" t="s">
        <v>148</v>
      </c>
      <c r="C46" s="224"/>
      <c r="D46" s="224"/>
      <c r="E46" s="84">
        <v>36539</v>
      </c>
      <c r="F46" s="84">
        <v>2449</v>
      </c>
      <c r="G46" s="84">
        <v>2449</v>
      </c>
      <c r="H46" s="84">
        <v>2</v>
      </c>
      <c r="I46" s="84">
        <v>2396</v>
      </c>
      <c r="J46" s="84">
        <v>18</v>
      </c>
      <c r="K46" s="84">
        <v>7</v>
      </c>
      <c r="L46" s="84">
        <v>18</v>
      </c>
      <c r="M46" s="84">
        <v>5</v>
      </c>
      <c r="N46" s="84">
        <v>0</v>
      </c>
      <c r="O46" s="84">
        <v>2</v>
      </c>
      <c r="P46" s="84">
        <v>1</v>
      </c>
      <c r="Q46" s="84">
        <v>0</v>
      </c>
      <c r="R46" s="84">
        <v>0</v>
      </c>
      <c r="S46" s="84">
        <v>2</v>
      </c>
      <c r="T46" s="84">
        <v>0</v>
      </c>
      <c r="U46" s="84">
        <v>0</v>
      </c>
      <c r="V46" s="84">
        <v>2396</v>
      </c>
      <c r="W46" s="84">
        <v>18</v>
      </c>
      <c r="X46" s="84">
        <v>33</v>
      </c>
      <c r="Y46" s="84">
        <v>2</v>
      </c>
      <c r="Z46" s="84">
        <v>53</v>
      </c>
      <c r="AA46" s="84">
        <v>45</v>
      </c>
      <c r="AB46" s="84">
        <v>6</v>
      </c>
      <c r="AC46" s="84">
        <v>6</v>
      </c>
      <c r="AD46" s="84">
        <v>30</v>
      </c>
      <c r="AE46" s="84">
        <v>29</v>
      </c>
      <c r="AF46" s="84">
        <v>24</v>
      </c>
      <c r="AG46" s="84">
        <v>5</v>
      </c>
      <c r="AH46" s="84">
        <v>9</v>
      </c>
      <c r="AI46" s="84">
        <v>1</v>
      </c>
      <c r="AJ46" s="84">
        <v>3</v>
      </c>
      <c r="AK46" s="84">
        <v>0</v>
      </c>
      <c r="AL46" s="84">
        <v>0</v>
      </c>
      <c r="AM46" s="84">
        <v>0</v>
      </c>
      <c r="AN46" s="84">
        <v>1</v>
      </c>
      <c r="AO46" s="84">
        <v>0</v>
      </c>
      <c r="AP46" s="84">
        <v>0</v>
      </c>
      <c r="AQ46" s="84">
        <v>0</v>
      </c>
      <c r="AR46" s="84">
        <v>0</v>
      </c>
      <c r="AS46" s="84">
        <v>25</v>
      </c>
      <c r="AT46" s="84">
        <v>0</v>
      </c>
      <c r="AU46" s="84">
        <v>0</v>
      </c>
      <c r="AV46" s="84">
        <v>8</v>
      </c>
      <c r="AW46" s="84">
        <v>1</v>
      </c>
      <c r="AX46" s="89">
        <f t="shared" si="0"/>
        <v>12.947809190180356</v>
      </c>
      <c r="AY46" s="90">
        <v>2334</v>
      </c>
      <c r="AZ46" s="84">
        <v>52</v>
      </c>
      <c r="BA46" s="91">
        <f t="shared" si="4"/>
        <v>2.1641486320947325</v>
      </c>
      <c r="BB46" s="91">
        <f t="shared" si="5"/>
        <v>84.905660377358487</v>
      </c>
      <c r="BC46" s="91">
        <f t="shared" si="2"/>
        <v>0.12249897917517355</v>
      </c>
      <c r="BD46" s="91">
        <f t="shared" si="3"/>
        <v>0</v>
      </c>
      <c r="BE46" s="87">
        <f t="shared" si="6"/>
        <v>0</v>
      </c>
    </row>
    <row r="47" spans="2:57" s="66" customFormat="1" ht="63" customHeight="1" thickBot="1" x14ac:dyDescent="0.35">
      <c r="B47" s="225" t="s">
        <v>149</v>
      </c>
      <c r="C47" s="226"/>
      <c r="D47" s="226"/>
      <c r="E47" s="84">
        <v>1860</v>
      </c>
      <c r="F47" s="84">
        <v>159</v>
      </c>
      <c r="G47" s="84">
        <v>159</v>
      </c>
      <c r="H47" s="84">
        <v>0</v>
      </c>
      <c r="I47" s="84">
        <v>159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159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5">
        <f t="shared" si="0"/>
        <v>14.569892473118278</v>
      </c>
      <c r="AY47" s="90">
        <v>131</v>
      </c>
      <c r="AZ47" s="84">
        <v>19</v>
      </c>
      <c r="BA47" s="86">
        <f t="shared" si="4"/>
        <v>0</v>
      </c>
      <c r="BB47" s="86">
        <v>0</v>
      </c>
      <c r="BC47" s="86">
        <f t="shared" si="2"/>
        <v>0</v>
      </c>
      <c r="BD47" s="86">
        <f t="shared" si="3"/>
        <v>0</v>
      </c>
      <c r="BE47" s="88">
        <v>0</v>
      </c>
    </row>
    <row r="48" spans="2:57" s="66" customFormat="1" ht="63" customHeight="1" thickBot="1" x14ac:dyDescent="0.35">
      <c r="B48" s="221" t="s">
        <v>150</v>
      </c>
      <c r="C48" s="222"/>
      <c r="D48" s="222"/>
      <c r="E48" s="79">
        <v>96523</v>
      </c>
      <c r="F48" s="79">
        <v>7389</v>
      </c>
      <c r="G48" s="79">
        <v>7389</v>
      </c>
      <c r="H48" s="79">
        <v>2</v>
      </c>
      <c r="I48" s="79">
        <v>7214</v>
      </c>
      <c r="J48" s="79">
        <v>44</v>
      </c>
      <c r="K48" s="79">
        <v>24</v>
      </c>
      <c r="L48" s="79">
        <v>74</v>
      </c>
      <c r="M48" s="79">
        <v>17</v>
      </c>
      <c r="N48" s="79">
        <v>0</v>
      </c>
      <c r="O48" s="79">
        <v>11</v>
      </c>
      <c r="P48" s="79">
        <v>0</v>
      </c>
      <c r="Q48" s="79">
        <v>3</v>
      </c>
      <c r="R48" s="79">
        <v>0</v>
      </c>
      <c r="S48" s="79">
        <v>2</v>
      </c>
      <c r="T48" s="79">
        <v>2</v>
      </c>
      <c r="U48" s="79">
        <v>3</v>
      </c>
      <c r="V48" s="79">
        <v>7210</v>
      </c>
      <c r="W48" s="79">
        <v>44</v>
      </c>
      <c r="X48" s="79">
        <v>134</v>
      </c>
      <c r="Y48" s="79">
        <v>2</v>
      </c>
      <c r="Z48" s="79">
        <v>179</v>
      </c>
      <c r="AA48" s="79">
        <v>154</v>
      </c>
      <c r="AB48" s="79">
        <v>24</v>
      </c>
      <c r="AC48" s="79">
        <v>10</v>
      </c>
      <c r="AD48" s="79">
        <v>38</v>
      </c>
      <c r="AE48" s="79">
        <v>70</v>
      </c>
      <c r="AF48" s="79">
        <v>24</v>
      </c>
      <c r="AG48" s="79">
        <v>46</v>
      </c>
      <c r="AH48" s="79">
        <v>29</v>
      </c>
      <c r="AI48" s="79">
        <v>6</v>
      </c>
      <c r="AJ48" s="79">
        <v>6</v>
      </c>
      <c r="AK48" s="79">
        <v>1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79">
        <v>0</v>
      </c>
      <c r="AS48" s="79">
        <v>33</v>
      </c>
      <c r="AT48" s="79">
        <v>1</v>
      </c>
      <c r="AU48" s="79">
        <v>5</v>
      </c>
      <c r="AV48" s="79">
        <v>25</v>
      </c>
      <c r="AW48" s="79">
        <v>27</v>
      </c>
      <c r="AX48" s="80">
        <f t="shared" si="0"/>
        <v>12.308983351118385</v>
      </c>
      <c r="AY48" s="81">
        <v>7548</v>
      </c>
      <c r="AZ48" s="79">
        <v>3056</v>
      </c>
      <c r="BA48" s="82">
        <f t="shared" si="4"/>
        <v>2.4225199621058331</v>
      </c>
      <c r="BB48" s="82">
        <f t="shared" ref="BB48:BB56" si="7">AA48/Z48%</f>
        <v>86.033519553072622</v>
      </c>
      <c r="BC48" s="82">
        <f t="shared" si="2"/>
        <v>8.1201786439301663E-2</v>
      </c>
      <c r="BD48" s="82">
        <f t="shared" si="3"/>
        <v>0</v>
      </c>
      <c r="BE48" s="83">
        <f t="shared" ref="BE48:BE56" si="8">AR48/Z48%</f>
        <v>0</v>
      </c>
    </row>
    <row r="49" spans="2:57" s="66" customFormat="1" ht="63" customHeight="1" x14ac:dyDescent="0.3">
      <c r="B49" s="223" t="s">
        <v>151</v>
      </c>
      <c r="C49" s="224"/>
      <c r="D49" s="224"/>
      <c r="E49" s="84">
        <v>82437</v>
      </c>
      <c r="F49" s="84">
        <v>5626</v>
      </c>
      <c r="G49" s="84">
        <v>5626</v>
      </c>
      <c r="H49" s="84">
        <v>2</v>
      </c>
      <c r="I49" s="84">
        <v>5503</v>
      </c>
      <c r="J49" s="84">
        <v>30</v>
      </c>
      <c r="K49" s="84">
        <v>17</v>
      </c>
      <c r="L49" s="84">
        <v>51</v>
      </c>
      <c r="M49" s="84">
        <v>12</v>
      </c>
      <c r="N49" s="84">
        <v>0</v>
      </c>
      <c r="O49" s="84">
        <v>9</v>
      </c>
      <c r="P49" s="84">
        <v>0</v>
      </c>
      <c r="Q49" s="84">
        <v>2</v>
      </c>
      <c r="R49" s="84">
        <v>0</v>
      </c>
      <c r="S49" s="84">
        <v>2</v>
      </c>
      <c r="T49" s="84">
        <v>2</v>
      </c>
      <c r="U49" s="84">
        <v>1</v>
      </c>
      <c r="V49" s="84">
        <v>5501</v>
      </c>
      <c r="W49" s="84">
        <v>30</v>
      </c>
      <c r="X49" s="84">
        <v>94</v>
      </c>
      <c r="Y49" s="84">
        <v>2</v>
      </c>
      <c r="Z49" s="84">
        <v>125</v>
      </c>
      <c r="AA49" s="84">
        <v>111</v>
      </c>
      <c r="AB49" s="84">
        <v>17</v>
      </c>
      <c r="AC49" s="84">
        <v>8</v>
      </c>
      <c r="AD49" s="84">
        <v>25</v>
      </c>
      <c r="AE49" s="84">
        <v>52</v>
      </c>
      <c r="AF49" s="84">
        <v>6</v>
      </c>
      <c r="AG49" s="84">
        <v>33</v>
      </c>
      <c r="AH49" s="84">
        <v>25</v>
      </c>
      <c r="AI49" s="84">
        <v>5</v>
      </c>
      <c r="AJ49" s="84">
        <v>6</v>
      </c>
      <c r="AK49" s="84">
        <v>1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33</v>
      </c>
      <c r="AT49" s="84">
        <v>1</v>
      </c>
      <c r="AU49" s="84">
        <v>0</v>
      </c>
      <c r="AV49" s="84">
        <v>14</v>
      </c>
      <c r="AW49" s="84">
        <v>7</v>
      </c>
      <c r="AX49" s="89">
        <f t="shared" si="0"/>
        <v>11.081189271807562</v>
      </c>
      <c r="AY49" s="90">
        <v>5763</v>
      </c>
      <c r="AZ49" s="84">
        <v>2254</v>
      </c>
      <c r="BA49" s="91">
        <f t="shared" si="4"/>
        <v>2.2218272307145397</v>
      </c>
      <c r="BB49" s="91">
        <f t="shared" si="7"/>
        <v>88.8</v>
      </c>
      <c r="BC49" s="91">
        <f t="shared" si="2"/>
        <v>0.10664770707429791</v>
      </c>
      <c r="BD49" s="91">
        <f t="shared" si="3"/>
        <v>0</v>
      </c>
      <c r="BE49" s="87">
        <f t="shared" si="8"/>
        <v>0</v>
      </c>
    </row>
    <row r="50" spans="2:57" s="66" customFormat="1" ht="63" customHeight="1" thickBot="1" x14ac:dyDescent="0.35">
      <c r="B50" s="225" t="s">
        <v>152</v>
      </c>
      <c r="C50" s="226"/>
      <c r="D50" s="226"/>
      <c r="E50" s="84">
        <v>14086</v>
      </c>
      <c r="F50" s="84">
        <v>1763</v>
      </c>
      <c r="G50" s="84">
        <v>1763</v>
      </c>
      <c r="H50" s="84">
        <v>0</v>
      </c>
      <c r="I50" s="84">
        <v>1711</v>
      </c>
      <c r="J50" s="84">
        <v>14</v>
      </c>
      <c r="K50" s="84">
        <v>7</v>
      </c>
      <c r="L50" s="84">
        <v>23</v>
      </c>
      <c r="M50" s="84">
        <v>5</v>
      </c>
      <c r="N50" s="84">
        <v>0</v>
      </c>
      <c r="O50" s="84">
        <v>2</v>
      </c>
      <c r="P50" s="84">
        <v>0</v>
      </c>
      <c r="Q50" s="84">
        <v>1</v>
      </c>
      <c r="R50" s="84">
        <v>0</v>
      </c>
      <c r="S50" s="84">
        <v>0</v>
      </c>
      <c r="T50" s="84">
        <v>0</v>
      </c>
      <c r="U50" s="84">
        <v>2</v>
      </c>
      <c r="V50" s="84">
        <v>1709</v>
      </c>
      <c r="W50" s="84">
        <v>14</v>
      </c>
      <c r="X50" s="84">
        <v>40</v>
      </c>
      <c r="Y50" s="84">
        <v>0</v>
      </c>
      <c r="Z50" s="84">
        <v>54</v>
      </c>
      <c r="AA50" s="84">
        <v>43</v>
      </c>
      <c r="AB50" s="84">
        <v>7</v>
      </c>
      <c r="AC50" s="84">
        <v>2</v>
      </c>
      <c r="AD50" s="84">
        <v>13</v>
      </c>
      <c r="AE50" s="84">
        <v>18</v>
      </c>
      <c r="AF50" s="84">
        <v>18</v>
      </c>
      <c r="AG50" s="84">
        <v>13</v>
      </c>
      <c r="AH50" s="84">
        <v>4</v>
      </c>
      <c r="AI50" s="84">
        <v>1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5</v>
      </c>
      <c r="AV50" s="84">
        <v>11</v>
      </c>
      <c r="AW50" s="84">
        <v>20</v>
      </c>
      <c r="AX50" s="85">
        <f t="shared" si="0"/>
        <v>19.494533579440578</v>
      </c>
      <c r="AY50" s="90">
        <v>1785</v>
      </c>
      <c r="AZ50" s="84">
        <v>802</v>
      </c>
      <c r="BA50" s="86">
        <f t="shared" si="4"/>
        <v>3.0629608621667614</v>
      </c>
      <c r="BB50" s="86">
        <f t="shared" si="7"/>
        <v>79.629629629629619</v>
      </c>
      <c r="BC50" s="86">
        <f t="shared" si="2"/>
        <v>0</v>
      </c>
      <c r="BD50" s="86">
        <f t="shared" si="3"/>
        <v>0</v>
      </c>
      <c r="BE50" s="88">
        <f t="shared" si="8"/>
        <v>0</v>
      </c>
    </row>
    <row r="51" spans="2:57" s="66" customFormat="1" ht="63" customHeight="1" thickBot="1" x14ac:dyDescent="0.35">
      <c r="B51" s="221" t="s">
        <v>153</v>
      </c>
      <c r="C51" s="222"/>
      <c r="D51" s="222"/>
      <c r="E51" s="79">
        <v>18810</v>
      </c>
      <c r="F51" s="79">
        <v>1626</v>
      </c>
      <c r="G51" s="79">
        <v>1626</v>
      </c>
      <c r="H51" s="79">
        <v>0</v>
      </c>
      <c r="I51" s="79">
        <v>1608</v>
      </c>
      <c r="J51" s="79">
        <v>4</v>
      </c>
      <c r="K51" s="79">
        <v>4</v>
      </c>
      <c r="L51" s="79">
        <v>7</v>
      </c>
      <c r="M51" s="79">
        <v>2</v>
      </c>
      <c r="N51" s="79">
        <v>0</v>
      </c>
      <c r="O51" s="79">
        <v>1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1608</v>
      </c>
      <c r="W51" s="79">
        <v>4</v>
      </c>
      <c r="X51" s="79">
        <v>14</v>
      </c>
      <c r="Y51" s="79">
        <v>0</v>
      </c>
      <c r="Z51" s="79">
        <v>18</v>
      </c>
      <c r="AA51" s="79">
        <v>12</v>
      </c>
      <c r="AB51" s="79">
        <v>3</v>
      </c>
      <c r="AC51" s="79">
        <v>0</v>
      </c>
      <c r="AD51" s="79">
        <v>3</v>
      </c>
      <c r="AE51" s="79">
        <v>6</v>
      </c>
      <c r="AF51" s="79">
        <v>13</v>
      </c>
      <c r="AG51" s="79">
        <v>3</v>
      </c>
      <c r="AH51" s="79">
        <v>4</v>
      </c>
      <c r="AI51" s="79">
        <v>1</v>
      </c>
      <c r="AJ51" s="79">
        <v>2</v>
      </c>
      <c r="AK51" s="79">
        <v>0</v>
      </c>
      <c r="AL51" s="79">
        <v>0</v>
      </c>
      <c r="AM51" s="79">
        <v>0</v>
      </c>
      <c r="AN51" s="79">
        <v>0</v>
      </c>
      <c r="AO51" s="79">
        <v>0</v>
      </c>
      <c r="AP51" s="79">
        <v>0</v>
      </c>
      <c r="AQ51" s="79">
        <v>0</v>
      </c>
      <c r="AR51" s="79">
        <v>0</v>
      </c>
      <c r="AS51" s="79">
        <v>2</v>
      </c>
      <c r="AT51" s="79">
        <v>0</v>
      </c>
      <c r="AU51" s="79">
        <v>1</v>
      </c>
      <c r="AV51" s="79">
        <v>6</v>
      </c>
      <c r="AW51" s="79">
        <v>0</v>
      </c>
      <c r="AX51" s="80">
        <f t="shared" si="0"/>
        <v>12.892078681552366</v>
      </c>
      <c r="AY51" s="81">
        <v>1790</v>
      </c>
      <c r="AZ51" s="79">
        <v>991</v>
      </c>
      <c r="BA51" s="82">
        <f t="shared" si="4"/>
        <v>1.107011070110701</v>
      </c>
      <c r="BB51" s="82">
        <f t="shared" si="7"/>
        <v>66.666666666666671</v>
      </c>
      <c r="BC51" s="82">
        <f t="shared" si="2"/>
        <v>0.12300123001230012</v>
      </c>
      <c r="BD51" s="82">
        <f t="shared" si="3"/>
        <v>0</v>
      </c>
      <c r="BE51" s="83">
        <f t="shared" si="8"/>
        <v>0</v>
      </c>
    </row>
    <row r="52" spans="2:57" s="66" customFormat="1" ht="63" customHeight="1" thickBot="1" x14ac:dyDescent="0.35">
      <c r="B52" s="223" t="s">
        <v>154</v>
      </c>
      <c r="C52" s="224"/>
      <c r="D52" s="224"/>
      <c r="E52" s="84">
        <v>18810</v>
      </c>
      <c r="F52" s="84">
        <v>1626</v>
      </c>
      <c r="G52" s="84">
        <v>1626</v>
      </c>
      <c r="H52" s="84">
        <v>0</v>
      </c>
      <c r="I52" s="84">
        <v>1608</v>
      </c>
      <c r="J52" s="84">
        <v>4</v>
      </c>
      <c r="K52" s="84">
        <v>4</v>
      </c>
      <c r="L52" s="84">
        <v>7</v>
      </c>
      <c r="M52" s="84">
        <v>2</v>
      </c>
      <c r="N52" s="84">
        <v>0</v>
      </c>
      <c r="O52" s="84">
        <v>1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1608</v>
      </c>
      <c r="W52" s="84">
        <v>4</v>
      </c>
      <c r="X52" s="84">
        <v>14</v>
      </c>
      <c r="Y52" s="84">
        <v>0</v>
      </c>
      <c r="Z52" s="84">
        <v>18</v>
      </c>
      <c r="AA52" s="84">
        <v>12</v>
      </c>
      <c r="AB52" s="84">
        <v>3</v>
      </c>
      <c r="AC52" s="84">
        <v>0</v>
      </c>
      <c r="AD52" s="84">
        <v>3</v>
      </c>
      <c r="AE52" s="84">
        <v>6</v>
      </c>
      <c r="AF52" s="84">
        <v>13</v>
      </c>
      <c r="AG52" s="84">
        <v>3</v>
      </c>
      <c r="AH52" s="84">
        <v>4</v>
      </c>
      <c r="AI52" s="84">
        <v>1</v>
      </c>
      <c r="AJ52" s="84">
        <v>2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  <c r="AS52" s="84">
        <v>2</v>
      </c>
      <c r="AT52" s="84">
        <v>0</v>
      </c>
      <c r="AU52" s="84">
        <v>1</v>
      </c>
      <c r="AV52" s="84">
        <v>6</v>
      </c>
      <c r="AW52" s="84">
        <v>0</v>
      </c>
      <c r="AX52" s="89">
        <f t="shared" si="0"/>
        <v>12.892078681552366</v>
      </c>
      <c r="AY52" s="90">
        <v>1790</v>
      </c>
      <c r="AZ52" s="84">
        <v>991</v>
      </c>
      <c r="BA52" s="91">
        <f t="shared" si="4"/>
        <v>1.107011070110701</v>
      </c>
      <c r="BB52" s="91">
        <f t="shared" si="7"/>
        <v>66.666666666666671</v>
      </c>
      <c r="BC52" s="91">
        <f t="shared" si="2"/>
        <v>0.12300123001230012</v>
      </c>
      <c r="BD52" s="91">
        <f t="shared" si="3"/>
        <v>0</v>
      </c>
      <c r="BE52" s="87">
        <f t="shared" si="8"/>
        <v>0</v>
      </c>
    </row>
    <row r="53" spans="2:57" s="66" customFormat="1" ht="63" customHeight="1" thickBot="1" x14ac:dyDescent="0.35">
      <c r="B53" s="221" t="s">
        <v>155</v>
      </c>
      <c r="C53" s="222"/>
      <c r="D53" s="222"/>
      <c r="E53" s="79">
        <v>24319</v>
      </c>
      <c r="F53" s="79">
        <v>1810</v>
      </c>
      <c r="G53" s="79">
        <v>1810</v>
      </c>
      <c r="H53" s="79">
        <v>1</v>
      </c>
      <c r="I53" s="79">
        <v>1788</v>
      </c>
      <c r="J53" s="79">
        <v>5</v>
      </c>
      <c r="K53" s="79">
        <v>2</v>
      </c>
      <c r="L53" s="79">
        <v>11</v>
      </c>
      <c r="M53" s="79">
        <v>3</v>
      </c>
      <c r="N53" s="79">
        <v>0</v>
      </c>
      <c r="O53" s="79">
        <v>1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1788</v>
      </c>
      <c r="W53" s="79">
        <v>5</v>
      </c>
      <c r="X53" s="79">
        <v>17</v>
      </c>
      <c r="Y53" s="79">
        <v>0</v>
      </c>
      <c r="Z53" s="79">
        <v>22</v>
      </c>
      <c r="AA53" s="79">
        <v>19</v>
      </c>
      <c r="AB53" s="79">
        <v>0</v>
      </c>
      <c r="AC53" s="79">
        <v>3</v>
      </c>
      <c r="AD53" s="79">
        <v>0</v>
      </c>
      <c r="AE53" s="79">
        <v>18</v>
      </c>
      <c r="AF53" s="79">
        <v>17</v>
      </c>
      <c r="AG53" s="79">
        <v>9</v>
      </c>
      <c r="AH53" s="79">
        <v>4</v>
      </c>
      <c r="AI53" s="79">
        <v>2</v>
      </c>
      <c r="AJ53" s="79">
        <v>3</v>
      </c>
      <c r="AK53" s="79">
        <v>0</v>
      </c>
      <c r="AL53" s="79">
        <v>0</v>
      </c>
      <c r="AM53" s="79">
        <v>0</v>
      </c>
      <c r="AN53" s="79">
        <v>0</v>
      </c>
      <c r="AO53" s="79">
        <v>0</v>
      </c>
      <c r="AP53" s="79">
        <v>0</v>
      </c>
      <c r="AQ53" s="79">
        <v>0</v>
      </c>
      <c r="AR53" s="79">
        <v>0</v>
      </c>
      <c r="AS53" s="79">
        <v>0</v>
      </c>
      <c r="AT53" s="79">
        <v>0</v>
      </c>
      <c r="AU53" s="79">
        <v>1</v>
      </c>
      <c r="AV53" s="79">
        <v>3</v>
      </c>
      <c r="AW53" s="79">
        <v>0</v>
      </c>
      <c r="AX53" s="80">
        <f t="shared" si="0"/>
        <v>14.881368477322258</v>
      </c>
      <c r="AY53" s="81">
        <v>1809</v>
      </c>
      <c r="AZ53" s="79">
        <v>0</v>
      </c>
      <c r="BA53" s="82">
        <f t="shared" si="4"/>
        <v>1.2154696132596685</v>
      </c>
      <c r="BB53" s="82">
        <f t="shared" si="7"/>
        <v>86.36363636363636</v>
      </c>
      <c r="BC53" s="82">
        <f t="shared" si="2"/>
        <v>0.16574585635359115</v>
      </c>
      <c r="BD53" s="82">
        <f t="shared" si="3"/>
        <v>0</v>
      </c>
      <c r="BE53" s="83">
        <f t="shared" si="8"/>
        <v>0</v>
      </c>
    </row>
    <row r="54" spans="2:57" s="66" customFormat="1" ht="63" customHeight="1" thickBot="1" x14ac:dyDescent="0.35">
      <c r="B54" s="223" t="s">
        <v>156</v>
      </c>
      <c r="C54" s="224"/>
      <c r="D54" s="224"/>
      <c r="E54" s="84">
        <v>24319</v>
      </c>
      <c r="F54" s="84">
        <v>1810</v>
      </c>
      <c r="G54" s="84">
        <v>1810</v>
      </c>
      <c r="H54" s="84">
        <v>1</v>
      </c>
      <c r="I54" s="84">
        <v>1788</v>
      </c>
      <c r="J54" s="84">
        <v>5</v>
      </c>
      <c r="K54" s="84">
        <v>2</v>
      </c>
      <c r="L54" s="84">
        <v>11</v>
      </c>
      <c r="M54" s="84">
        <v>3</v>
      </c>
      <c r="N54" s="84">
        <v>0</v>
      </c>
      <c r="O54" s="84">
        <v>1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1788</v>
      </c>
      <c r="W54" s="84">
        <v>5</v>
      </c>
      <c r="X54" s="84">
        <v>17</v>
      </c>
      <c r="Y54" s="84">
        <v>0</v>
      </c>
      <c r="Z54" s="84">
        <v>22</v>
      </c>
      <c r="AA54" s="84">
        <v>19</v>
      </c>
      <c r="AB54" s="84">
        <v>0</v>
      </c>
      <c r="AC54" s="84">
        <v>3</v>
      </c>
      <c r="AD54" s="84">
        <v>0</v>
      </c>
      <c r="AE54" s="84">
        <v>18</v>
      </c>
      <c r="AF54" s="84">
        <v>17</v>
      </c>
      <c r="AG54" s="84">
        <v>9</v>
      </c>
      <c r="AH54" s="84">
        <v>4</v>
      </c>
      <c r="AI54" s="84">
        <v>2</v>
      </c>
      <c r="AJ54" s="84">
        <v>3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1</v>
      </c>
      <c r="AV54" s="84">
        <v>3</v>
      </c>
      <c r="AW54" s="84">
        <v>0</v>
      </c>
      <c r="AX54" s="89">
        <f t="shared" si="0"/>
        <v>14.881368477322258</v>
      </c>
      <c r="AY54" s="90">
        <v>1809</v>
      </c>
      <c r="AZ54" s="84">
        <v>0</v>
      </c>
      <c r="BA54" s="91">
        <f t="shared" si="4"/>
        <v>1.2154696132596685</v>
      </c>
      <c r="BB54" s="91">
        <f t="shared" si="7"/>
        <v>86.36363636363636</v>
      </c>
      <c r="BC54" s="91">
        <f t="shared" si="2"/>
        <v>0.16574585635359115</v>
      </c>
      <c r="BD54" s="91">
        <f t="shared" si="3"/>
        <v>0</v>
      </c>
      <c r="BE54" s="87">
        <f t="shared" si="8"/>
        <v>0</v>
      </c>
    </row>
    <row r="55" spans="2:57" s="66" customFormat="1" ht="63" customHeight="1" thickBot="1" x14ac:dyDescent="0.35">
      <c r="B55" s="221" t="s">
        <v>157</v>
      </c>
      <c r="C55" s="222"/>
      <c r="D55" s="222"/>
      <c r="E55" s="79">
        <v>345756</v>
      </c>
      <c r="F55" s="79">
        <v>19977</v>
      </c>
      <c r="G55" s="79">
        <v>19977</v>
      </c>
      <c r="H55" s="79">
        <v>10</v>
      </c>
      <c r="I55" s="79">
        <v>19466</v>
      </c>
      <c r="J55" s="79">
        <v>166</v>
      </c>
      <c r="K55" s="79">
        <v>39</v>
      </c>
      <c r="L55" s="79">
        <v>215</v>
      </c>
      <c r="M55" s="79">
        <v>63</v>
      </c>
      <c r="N55" s="79">
        <v>3</v>
      </c>
      <c r="O55" s="79">
        <v>13</v>
      </c>
      <c r="P55" s="79">
        <v>0</v>
      </c>
      <c r="Q55" s="79">
        <v>1</v>
      </c>
      <c r="R55" s="79">
        <v>1</v>
      </c>
      <c r="S55" s="79">
        <v>10</v>
      </c>
      <c r="T55" s="79">
        <v>0</v>
      </c>
      <c r="U55" s="79">
        <v>0</v>
      </c>
      <c r="V55" s="79">
        <v>19466</v>
      </c>
      <c r="W55" s="79">
        <v>166</v>
      </c>
      <c r="X55" s="79">
        <v>335</v>
      </c>
      <c r="Y55" s="79">
        <v>10</v>
      </c>
      <c r="Z55" s="79">
        <v>511</v>
      </c>
      <c r="AA55" s="79">
        <v>419</v>
      </c>
      <c r="AB55" s="79">
        <v>83</v>
      </c>
      <c r="AC55" s="79">
        <v>63</v>
      </c>
      <c r="AD55" s="79">
        <v>45</v>
      </c>
      <c r="AE55" s="79">
        <v>272</v>
      </c>
      <c r="AF55" s="79">
        <v>242</v>
      </c>
      <c r="AG55" s="79">
        <v>192</v>
      </c>
      <c r="AH55" s="79">
        <v>96</v>
      </c>
      <c r="AI55" s="79">
        <v>26</v>
      </c>
      <c r="AJ55" s="79">
        <v>27</v>
      </c>
      <c r="AK55" s="79">
        <v>1</v>
      </c>
      <c r="AL55" s="79">
        <v>1</v>
      </c>
      <c r="AM55" s="79">
        <v>0</v>
      </c>
      <c r="AN55" s="79">
        <v>0</v>
      </c>
      <c r="AO55" s="79">
        <v>0</v>
      </c>
      <c r="AP55" s="79">
        <v>1</v>
      </c>
      <c r="AQ55" s="79">
        <v>0</v>
      </c>
      <c r="AR55" s="79">
        <v>2</v>
      </c>
      <c r="AS55" s="79">
        <v>67</v>
      </c>
      <c r="AT55" s="79">
        <v>2</v>
      </c>
      <c r="AU55" s="79">
        <v>6</v>
      </c>
      <c r="AV55" s="79">
        <v>92</v>
      </c>
      <c r="AW55" s="79">
        <v>0</v>
      </c>
      <c r="AX55" s="80">
        <f t="shared" si="0"/>
        <v>11.515346082208263</v>
      </c>
      <c r="AY55" s="81">
        <v>20644</v>
      </c>
      <c r="AZ55" s="79">
        <v>806</v>
      </c>
      <c r="BA55" s="82">
        <f t="shared" si="4"/>
        <v>2.5579416328778093</v>
      </c>
      <c r="BB55" s="82">
        <f t="shared" si="7"/>
        <v>81.996086105675147</v>
      </c>
      <c r="BC55" s="82">
        <f t="shared" si="2"/>
        <v>0.1351554287430545</v>
      </c>
      <c r="BD55" s="82">
        <f t="shared" si="3"/>
        <v>10.011513240226261</v>
      </c>
      <c r="BE55" s="83">
        <f t="shared" si="8"/>
        <v>0.39138943248532287</v>
      </c>
    </row>
    <row r="56" spans="2:57" s="66" customFormat="1" ht="63" customHeight="1" x14ac:dyDescent="0.3">
      <c r="B56" s="228" t="s">
        <v>157</v>
      </c>
      <c r="C56" s="229"/>
      <c r="D56" s="229"/>
      <c r="E56" s="94">
        <v>345756</v>
      </c>
      <c r="F56" s="94">
        <v>19977</v>
      </c>
      <c r="G56" s="94">
        <v>19977</v>
      </c>
      <c r="H56" s="94">
        <v>10</v>
      </c>
      <c r="I56" s="94">
        <v>19466</v>
      </c>
      <c r="J56" s="94">
        <v>166</v>
      </c>
      <c r="K56" s="94">
        <v>39</v>
      </c>
      <c r="L56" s="94">
        <v>215</v>
      </c>
      <c r="M56" s="94">
        <v>63</v>
      </c>
      <c r="N56" s="94">
        <v>3</v>
      </c>
      <c r="O56" s="94">
        <v>13</v>
      </c>
      <c r="P56" s="94">
        <v>0</v>
      </c>
      <c r="Q56" s="94">
        <v>1</v>
      </c>
      <c r="R56" s="94">
        <v>1</v>
      </c>
      <c r="S56" s="94">
        <v>10</v>
      </c>
      <c r="T56" s="94">
        <v>0</v>
      </c>
      <c r="U56" s="94">
        <v>0</v>
      </c>
      <c r="V56" s="94">
        <v>19466</v>
      </c>
      <c r="W56" s="94">
        <v>166</v>
      </c>
      <c r="X56" s="94">
        <v>335</v>
      </c>
      <c r="Y56" s="94">
        <v>10</v>
      </c>
      <c r="Z56" s="94">
        <v>511</v>
      </c>
      <c r="AA56" s="94">
        <v>419</v>
      </c>
      <c r="AB56" s="94">
        <v>83</v>
      </c>
      <c r="AC56" s="94">
        <v>63</v>
      </c>
      <c r="AD56" s="94">
        <v>45</v>
      </c>
      <c r="AE56" s="94">
        <v>272</v>
      </c>
      <c r="AF56" s="94">
        <v>242</v>
      </c>
      <c r="AG56" s="94">
        <v>192</v>
      </c>
      <c r="AH56" s="94">
        <v>96</v>
      </c>
      <c r="AI56" s="94">
        <v>26</v>
      </c>
      <c r="AJ56" s="94">
        <v>27</v>
      </c>
      <c r="AK56" s="94">
        <v>1</v>
      </c>
      <c r="AL56" s="94">
        <v>1</v>
      </c>
      <c r="AM56" s="94">
        <v>0</v>
      </c>
      <c r="AN56" s="94">
        <v>0</v>
      </c>
      <c r="AO56" s="94">
        <v>0</v>
      </c>
      <c r="AP56" s="94">
        <v>1</v>
      </c>
      <c r="AQ56" s="94">
        <v>0</v>
      </c>
      <c r="AR56" s="94">
        <v>2</v>
      </c>
      <c r="AS56" s="94">
        <v>67</v>
      </c>
      <c r="AT56" s="94">
        <v>2</v>
      </c>
      <c r="AU56" s="94">
        <v>6</v>
      </c>
      <c r="AV56" s="94">
        <v>92</v>
      </c>
      <c r="AW56" s="94">
        <v>0</v>
      </c>
      <c r="AX56" s="95">
        <f t="shared" si="0"/>
        <v>11.515346082208263</v>
      </c>
      <c r="AY56" s="96">
        <v>20644</v>
      </c>
      <c r="AZ56" s="94">
        <v>806</v>
      </c>
      <c r="BA56" s="97">
        <f t="shared" si="4"/>
        <v>2.5579416328778093</v>
      </c>
      <c r="BB56" s="97">
        <f t="shared" si="7"/>
        <v>81.996086105675147</v>
      </c>
      <c r="BC56" s="97">
        <f t="shared" si="2"/>
        <v>0.1351554287430545</v>
      </c>
      <c r="BD56" s="97">
        <f t="shared" si="3"/>
        <v>10.011513240226261</v>
      </c>
      <c r="BE56" s="98">
        <f t="shared" si="8"/>
        <v>0.39138943248532287</v>
      </c>
    </row>
    <row r="57" spans="2:57" x14ac:dyDescent="0.15">
      <c r="B57" s="99"/>
      <c r="C57" s="63"/>
      <c r="D57" s="63"/>
    </row>
  </sheetData>
  <mergeCells count="116">
    <mergeCell ref="B54:D54"/>
    <mergeCell ref="B55:D55"/>
    <mergeCell ref="B56:D56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11:D11"/>
    <mergeCell ref="Y6:Y10"/>
    <mergeCell ref="AI6:AK6"/>
    <mergeCell ref="AL6:AM6"/>
    <mergeCell ref="AN6:AN10"/>
    <mergeCell ref="AO6:AP6"/>
    <mergeCell ref="AB7:AB10"/>
    <mergeCell ref="AC7:AC10"/>
    <mergeCell ref="AH7:AH10"/>
    <mergeCell ref="AI7:AI10"/>
    <mergeCell ref="AJ7:AJ10"/>
    <mergeCell ref="S6:S10"/>
    <mergeCell ref="T6:T10"/>
    <mergeCell ref="U6:U10"/>
    <mergeCell ref="V6:V10"/>
    <mergeCell ref="W6:W10"/>
    <mergeCell ref="X6:X10"/>
    <mergeCell ref="M6:M10"/>
    <mergeCell ref="N6:N10"/>
    <mergeCell ref="AQ5:AQ10"/>
    <mergeCell ref="AR5:AR10"/>
    <mergeCell ref="AS5:AS10"/>
    <mergeCell ref="AT5:AT10"/>
    <mergeCell ref="AU5:AU10"/>
    <mergeCell ref="AF5:AF10"/>
    <mergeCell ref="AG5:AG10"/>
    <mergeCell ref="AH5:AM5"/>
    <mergeCell ref="AN5:AP5"/>
    <mergeCell ref="AK7:AK10"/>
    <mergeCell ref="AL7:AL10"/>
    <mergeCell ref="AM7:AM10"/>
    <mergeCell ref="AO7:AO10"/>
    <mergeCell ref="AP7:AP10"/>
    <mergeCell ref="AY5:AY10"/>
    <mergeCell ref="BD4:BD10"/>
    <mergeCell ref="BE4:BE10"/>
    <mergeCell ref="G5:G10"/>
    <mergeCell ref="H5:H10"/>
    <mergeCell ref="I5:N5"/>
    <mergeCell ref="O5:Q5"/>
    <mergeCell ref="R5:S5"/>
    <mergeCell ref="AB5:AC6"/>
    <mergeCell ref="AD5:AD10"/>
    <mergeCell ref="AE5:AE10"/>
    <mergeCell ref="AW4:AW10"/>
    <mergeCell ref="AX4:AX10"/>
    <mergeCell ref="AY4:AZ4"/>
    <mergeCell ref="BA4:BA10"/>
    <mergeCell ref="BB4:BB10"/>
    <mergeCell ref="BC4:BC10"/>
    <mergeCell ref="AZ5:AZ10"/>
    <mergeCell ref="V4:Y5"/>
    <mergeCell ref="Z4:Z10"/>
    <mergeCell ref="AA4:AA10"/>
    <mergeCell ref="AB4:AF4"/>
    <mergeCell ref="AG4:AU4"/>
    <mergeCell ref="AV4:AV10"/>
    <mergeCell ref="B3:D3"/>
    <mergeCell ref="B4:D10"/>
    <mergeCell ref="E4:E10"/>
    <mergeCell ref="F4:F10"/>
    <mergeCell ref="G4:S4"/>
    <mergeCell ref="T4:U5"/>
    <mergeCell ref="I6:I10"/>
    <mergeCell ref="J6:J10"/>
    <mergeCell ref="K6:K10"/>
    <mergeCell ref="L6:L10"/>
    <mergeCell ref="O6:O10"/>
    <mergeCell ref="P6:P10"/>
    <mergeCell ref="Q6:Q10"/>
    <mergeCell ref="R6:R10"/>
  </mergeCells>
  <phoneticPr fontId="4"/>
  <pageMargins left="0.70866141732283472" right="0.70866141732283472" top="0.74803149606299213" bottom="0.74803149606299213" header="0.31496062992125984" footer="0.31496062992125984"/>
  <pageSetup paperSize="8" scale="1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33"/>
  <sheetViews>
    <sheetView view="pageBreakPreview" topLeftCell="A7" zoomScale="50" zoomScaleNormal="80" zoomScaleSheetLayoutView="50" workbookViewId="0">
      <selection activeCell="A2" sqref="A2"/>
    </sheetView>
  </sheetViews>
  <sheetFormatPr defaultRowHeight="21" x14ac:dyDescent="0.2"/>
  <cols>
    <col min="1" max="1" width="19.25" style="104" customWidth="1"/>
    <col min="2" max="2" width="8.625" style="104" customWidth="1"/>
    <col min="3" max="3" width="13.5" style="104" customWidth="1"/>
    <col min="4" max="4" width="12.625" style="104" customWidth="1"/>
    <col min="5" max="5" width="6.625" style="104" customWidth="1"/>
    <col min="6" max="6" width="11.5" style="104" customWidth="1"/>
    <col min="7" max="10" width="8.625" style="104" customWidth="1"/>
    <col min="11" max="18" width="6.625" style="104" customWidth="1"/>
    <col min="19" max="19" width="12.5" style="104" customWidth="1"/>
    <col min="20" max="28" width="8.625" style="104" customWidth="1"/>
    <col min="29" max="30" width="8.625" style="103" customWidth="1"/>
    <col min="31" max="45" width="8.625" style="104" customWidth="1"/>
    <col min="46" max="46" width="6.625" style="104" customWidth="1"/>
    <col min="47" max="50" width="8.625" style="130" customWidth="1"/>
    <col min="51" max="51" width="9" style="103"/>
    <col min="52" max="16384" width="9" style="104"/>
  </cols>
  <sheetData>
    <row r="1" spans="1:52" ht="44.25" customHeight="1" x14ac:dyDescent="0.4">
      <c r="A1" s="59" t="s">
        <v>181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2"/>
      <c r="AV1" s="102"/>
      <c r="AW1" s="102"/>
      <c r="AX1" s="102"/>
      <c r="AY1" s="102"/>
      <c r="AZ1" s="103"/>
    </row>
    <row r="2" spans="1:52" ht="44.25" customHeight="1" x14ac:dyDescent="0.3">
      <c r="A2" s="105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68"/>
      <c r="AD2" s="68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2"/>
      <c r="AV2" s="102"/>
      <c r="AW2" s="102"/>
      <c r="AX2" s="102"/>
    </row>
    <row r="3" spans="1:52" ht="44.25" customHeight="1" x14ac:dyDescent="0.3">
      <c r="A3" s="105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68"/>
      <c r="AD3" s="68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2"/>
      <c r="AW3" s="102"/>
      <c r="AX3" s="102"/>
    </row>
    <row r="4" spans="1:52" s="110" customFormat="1" ht="29.25" customHeight="1" x14ac:dyDescent="0.25">
      <c r="A4" s="106" t="s">
        <v>158</v>
      </c>
      <c r="B4" s="107"/>
      <c r="C4" s="107"/>
      <c r="D4" s="107"/>
      <c r="E4" s="6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60"/>
      <c r="AD4" s="60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8"/>
      <c r="AT4" s="108"/>
      <c r="AU4" s="109"/>
      <c r="AV4" s="245" t="s">
        <v>159</v>
      </c>
      <c r="AW4" s="245"/>
      <c r="AX4" s="245"/>
      <c r="AY4" s="245"/>
    </row>
    <row r="5" spans="1:52" s="110" customFormat="1" ht="20.100000000000001" customHeight="1" x14ac:dyDescent="0.2">
      <c r="A5" s="160" t="s">
        <v>160</v>
      </c>
      <c r="B5" s="241" t="s">
        <v>4</v>
      </c>
      <c r="C5" s="230" t="s">
        <v>5</v>
      </c>
      <c r="D5" s="157" t="s">
        <v>6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75" t="s">
        <v>7</v>
      </c>
      <c r="R5" s="150"/>
      <c r="S5" s="175" t="s">
        <v>161</v>
      </c>
      <c r="T5" s="176"/>
      <c r="U5" s="176"/>
      <c r="V5" s="150"/>
      <c r="W5" s="134" t="s">
        <v>162</v>
      </c>
      <c r="X5" s="134" t="s">
        <v>163</v>
      </c>
      <c r="Y5" s="157" t="s">
        <v>164</v>
      </c>
      <c r="Z5" s="158"/>
      <c r="AA5" s="158"/>
      <c r="AB5" s="158"/>
      <c r="AC5" s="158"/>
      <c r="AD5" s="157" t="s">
        <v>165</v>
      </c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9"/>
      <c r="AS5" s="134" t="s">
        <v>13</v>
      </c>
      <c r="AT5" s="134" t="s">
        <v>14</v>
      </c>
      <c r="AU5" s="233" t="s">
        <v>98</v>
      </c>
      <c r="AV5" s="233" t="s">
        <v>99</v>
      </c>
      <c r="AW5" s="233" t="s">
        <v>100</v>
      </c>
      <c r="AX5" s="233" t="s">
        <v>101</v>
      </c>
      <c r="AY5" s="233" t="s">
        <v>102</v>
      </c>
    </row>
    <row r="6" spans="1:52" s="110" customFormat="1" ht="20.100000000000001" customHeight="1" x14ac:dyDescent="0.2">
      <c r="A6" s="173"/>
      <c r="B6" s="241"/>
      <c r="C6" s="230"/>
      <c r="D6" s="146" t="s">
        <v>23</v>
      </c>
      <c r="E6" s="170" t="s">
        <v>24</v>
      </c>
      <c r="F6" s="157" t="s">
        <v>25</v>
      </c>
      <c r="G6" s="158"/>
      <c r="H6" s="158"/>
      <c r="I6" s="158"/>
      <c r="J6" s="158"/>
      <c r="K6" s="159"/>
      <c r="L6" s="178" t="s">
        <v>26</v>
      </c>
      <c r="M6" s="178"/>
      <c r="N6" s="178"/>
      <c r="O6" s="153" t="s">
        <v>27</v>
      </c>
      <c r="P6" s="153"/>
      <c r="Q6" s="151"/>
      <c r="R6" s="152"/>
      <c r="S6" s="151"/>
      <c r="T6" s="177"/>
      <c r="U6" s="177"/>
      <c r="V6" s="152"/>
      <c r="W6" s="135"/>
      <c r="X6" s="135"/>
      <c r="Y6" s="153" t="s">
        <v>166</v>
      </c>
      <c r="Z6" s="153"/>
      <c r="AA6" s="134" t="s">
        <v>167</v>
      </c>
      <c r="AB6" s="134" t="s">
        <v>168</v>
      </c>
      <c r="AC6" s="134" t="s">
        <v>169</v>
      </c>
      <c r="AD6" s="242" t="s">
        <v>170</v>
      </c>
      <c r="AE6" s="160" t="s">
        <v>103</v>
      </c>
      <c r="AF6" s="161"/>
      <c r="AG6" s="161"/>
      <c r="AH6" s="161"/>
      <c r="AI6" s="161"/>
      <c r="AJ6" s="162"/>
      <c r="AK6" s="160" t="s">
        <v>104</v>
      </c>
      <c r="AL6" s="161"/>
      <c r="AM6" s="162"/>
      <c r="AN6" s="134" t="s">
        <v>35</v>
      </c>
      <c r="AO6" s="134" t="s">
        <v>36</v>
      </c>
      <c r="AP6" s="134" t="s">
        <v>37</v>
      </c>
      <c r="AQ6" s="134" t="s">
        <v>38</v>
      </c>
      <c r="AR6" s="163" t="s">
        <v>39</v>
      </c>
      <c r="AS6" s="236"/>
      <c r="AT6" s="236"/>
      <c r="AU6" s="234"/>
      <c r="AV6" s="234"/>
      <c r="AW6" s="234"/>
      <c r="AX6" s="234"/>
      <c r="AY6" s="234"/>
    </row>
    <row r="7" spans="1:52" s="110" customFormat="1" ht="15.75" customHeight="1" x14ac:dyDescent="0.2">
      <c r="A7" s="173"/>
      <c r="B7" s="241"/>
      <c r="C7" s="230"/>
      <c r="D7" s="147"/>
      <c r="E7" s="171"/>
      <c r="F7" s="137" t="s">
        <v>40</v>
      </c>
      <c r="G7" s="140" t="s">
        <v>41</v>
      </c>
      <c r="H7" s="140" t="s">
        <v>42</v>
      </c>
      <c r="I7" s="137" t="s">
        <v>43</v>
      </c>
      <c r="J7" s="137" t="s">
        <v>44</v>
      </c>
      <c r="K7" s="137" t="s">
        <v>45</v>
      </c>
      <c r="L7" s="137" t="s">
        <v>46</v>
      </c>
      <c r="M7" s="137" t="s">
        <v>47</v>
      </c>
      <c r="N7" s="137" t="s">
        <v>48</v>
      </c>
      <c r="O7" s="137" t="s">
        <v>49</v>
      </c>
      <c r="P7" s="140" t="s">
        <v>50</v>
      </c>
      <c r="Q7" s="140" t="s">
        <v>51</v>
      </c>
      <c r="R7" s="140" t="s">
        <v>52</v>
      </c>
      <c r="S7" s="140" t="s">
        <v>53</v>
      </c>
      <c r="T7" s="140" t="s">
        <v>54</v>
      </c>
      <c r="U7" s="140" t="s">
        <v>55</v>
      </c>
      <c r="V7" s="140" t="s">
        <v>171</v>
      </c>
      <c r="W7" s="135"/>
      <c r="X7" s="135"/>
      <c r="Y7" s="231" t="s">
        <v>172</v>
      </c>
      <c r="Z7" s="232" t="s">
        <v>173</v>
      </c>
      <c r="AA7" s="135"/>
      <c r="AB7" s="135"/>
      <c r="AC7" s="135"/>
      <c r="AD7" s="243"/>
      <c r="AE7" s="15" t="s">
        <v>109</v>
      </c>
      <c r="AF7" s="157" t="s">
        <v>44</v>
      </c>
      <c r="AG7" s="158"/>
      <c r="AH7" s="159"/>
      <c r="AI7" s="157" t="s">
        <v>110</v>
      </c>
      <c r="AJ7" s="159"/>
      <c r="AK7" s="230" t="s">
        <v>59</v>
      </c>
      <c r="AL7" s="153" t="s">
        <v>111</v>
      </c>
      <c r="AM7" s="153"/>
      <c r="AN7" s="135"/>
      <c r="AO7" s="135"/>
      <c r="AP7" s="135"/>
      <c r="AQ7" s="135"/>
      <c r="AR7" s="166"/>
      <c r="AS7" s="236"/>
      <c r="AT7" s="236"/>
      <c r="AU7" s="234"/>
      <c r="AV7" s="234"/>
      <c r="AW7" s="234"/>
      <c r="AX7" s="234"/>
      <c r="AY7" s="234"/>
    </row>
    <row r="8" spans="1:52" s="110" customFormat="1" ht="15.75" customHeight="1" x14ac:dyDescent="0.2">
      <c r="A8" s="173"/>
      <c r="B8" s="241"/>
      <c r="C8" s="230"/>
      <c r="D8" s="147"/>
      <c r="E8" s="171"/>
      <c r="F8" s="138"/>
      <c r="G8" s="141"/>
      <c r="H8" s="141"/>
      <c r="I8" s="138"/>
      <c r="J8" s="138"/>
      <c r="K8" s="138"/>
      <c r="L8" s="138"/>
      <c r="M8" s="138"/>
      <c r="N8" s="138"/>
      <c r="O8" s="138"/>
      <c r="P8" s="141"/>
      <c r="Q8" s="141"/>
      <c r="R8" s="141"/>
      <c r="S8" s="141"/>
      <c r="T8" s="141"/>
      <c r="U8" s="141"/>
      <c r="V8" s="141"/>
      <c r="W8" s="135"/>
      <c r="X8" s="135"/>
      <c r="Y8" s="231"/>
      <c r="Z8" s="232"/>
      <c r="AA8" s="135"/>
      <c r="AB8" s="135"/>
      <c r="AC8" s="135"/>
      <c r="AD8" s="243"/>
      <c r="AE8" s="134" t="s">
        <v>63</v>
      </c>
      <c r="AF8" s="134" t="s">
        <v>64</v>
      </c>
      <c r="AG8" s="134" t="s">
        <v>112</v>
      </c>
      <c r="AH8" s="146" t="s">
        <v>66</v>
      </c>
      <c r="AI8" s="134" t="s">
        <v>67</v>
      </c>
      <c r="AJ8" s="134" t="s">
        <v>68</v>
      </c>
      <c r="AK8" s="230"/>
      <c r="AL8" s="230" t="s">
        <v>67</v>
      </c>
      <c r="AM8" s="230" t="s">
        <v>68</v>
      </c>
      <c r="AN8" s="135"/>
      <c r="AO8" s="135"/>
      <c r="AP8" s="135"/>
      <c r="AQ8" s="135"/>
      <c r="AR8" s="166"/>
      <c r="AS8" s="236"/>
      <c r="AT8" s="236"/>
      <c r="AU8" s="234"/>
      <c r="AV8" s="234"/>
      <c r="AW8" s="234"/>
      <c r="AX8" s="234"/>
      <c r="AY8" s="234"/>
    </row>
    <row r="9" spans="1:52" s="110" customFormat="1" ht="15.75" customHeight="1" x14ac:dyDescent="0.2">
      <c r="A9" s="173"/>
      <c r="B9" s="241"/>
      <c r="C9" s="230"/>
      <c r="D9" s="147"/>
      <c r="E9" s="171"/>
      <c r="F9" s="138"/>
      <c r="G9" s="141"/>
      <c r="H9" s="141"/>
      <c r="I9" s="138"/>
      <c r="J9" s="138"/>
      <c r="K9" s="138"/>
      <c r="L9" s="138"/>
      <c r="M9" s="138"/>
      <c r="N9" s="138"/>
      <c r="O9" s="138"/>
      <c r="P9" s="141"/>
      <c r="Q9" s="141"/>
      <c r="R9" s="141"/>
      <c r="S9" s="141"/>
      <c r="T9" s="141"/>
      <c r="U9" s="141"/>
      <c r="V9" s="141"/>
      <c r="W9" s="135"/>
      <c r="X9" s="135"/>
      <c r="Y9" s="231"/>
      <c r="Z9" s="232"/>
      <c r="AA9" s="135"/>
      <c r="AB9" s="135"/>
      <c r="AC9" s="135"/>
      <c r="AD9" s="243"/>
      <c r="AE9" s="135"/>
      <c r="AF9" s="135"/>
      <c r="AG9" s="135"/>
      <c r="AH9" s="147"/>
      <c r="AI9" s="135"/>
      <c r="AJ9" s="135"/>
      <c r="AK9" s="230"/>
      <c r="AL9" s="230"/>
      <c r="AM9" s="230"/>
      <c r="AN9" s="135"/>
      <c r="AO9" s="135"/>
      <c r="AP9" s="135"/>
      <c r="AQ9" s="135"/>
      <c r="AR9" s="166"/>
      <c r="AS9" s="236"/>
      <c r="AT9" s="236"/>
      <c r="AU9" s="234"/>
      <c r="AV9" s="234"/>
      <c r="AW9" s="234"/>
      <c r="AX9" s="234"/>
      <c r="AY9" s="234"/>
    </row>
    <row r="10" spans="1:52" s="110" customFormat="1" ht="15.75" customHeight="1" x14ac:dyDescent="0.2">
      <c r="A10" s="173"/>
      <c r="B10" s="241"/>
      <c r="C10" s="230"/>
      <c r="D10" s="147"/>
      <c r="E10" s="171"/>
      <c r="F10" s="138"/>
      <c r="G10" s="141"/>
      <c r="H10" s="141"/>
      <c r="I10" s="138"/>
      <c r="J10" s="138"/>
      <c r="K10" s="138"/>
      <c r="L10" s="138"/>
      <c r="M10" s="138"/>
      <c r="N10" s="138"/>
      <c r="O10" s="138"/>
      <c r="P10" s="141"/>
      <c r="Q10" s="141"/>
      <c r="R10" s="141"/>
      <c r="S10" s="141"/>
      <c r="T10" s="141"/>
      <c r="U10" s="141"/>
      <c r="V10" s="141"/>
      <c r="W10" s="135"/>
      <c r="X10" s="135"/>
      <c r="Y10" s="231"/>
      <c r="Z10" s="232"/>
      <c r="AA10" s="135"/>
      <c r="AB10" s="135"/>
      <c r="AC10" s="135"/>
      <c r="AD10" s="243"/>
      <c r="AE10" s="135"/>
      <c r="AF10" s="135"/>
      <c r="AG10" s="135"/>
      <c r="AH10" s="147"/>
      <c r="AI10" s="135"/>
      <c r="AJ10" s="135"/>
      <c r="AK10" s="230"/>
      <c r="AL10" s="230"/>
      <c r="AM10" s="230"/>
      <c r="AN10" s="135"/>
      <c r="AO10" s="135"/>
      <c r="AP10" s="135"/>
      <c r="AQ10" s="135"/>
      <c r="AR10" s="166"/>
      <c r="AS10" s="237"/>
      <c r="AT10" s="237"/>
      <c r="AU10" s="234"/>
      <c r="AV10" s="234"/>
      <c r="AW10" s="234"/>
      <c r="AX10" s="234"/>
      <c r="AY10" s="234"/>
    </row>
    <row r="11" spans="1:52" s="110" customFormat="1" ht="183" customHeight="1" x14ac:dyDescent="0.2">
      <c r="A11" s="240"/>
      <c r="B11" s="241"/>
      <c r="C11" s="230"/>
      <c r="D11" s="148"/>
      <c r="E11" s="172"/>
      <c r="F11" s="139"/>
      <c r="G11" s="142"/>
      <c r="H11" s="142"/>
      <c r="I11" s="139"/>
      <c r="J11" s="139"/>
      <c r="K11" s="139"/>
      <c r="L11" s="139"/>
      <c r="M11" s="139"/>
      <c r="N11" s="139"/>
      <c r="O11" s="139"/>
      <c r="P11" s="142"/>
      <c r="Q11" s="142"/>
      <c r="R11" s="142"/>
      <c r="S11" s="142"/>
      <c r="T11" s="142"/>
      <c r="U11" s="142"/>
      <c r="V11" s="142"/>
      <c r="W11" s="136"/>
      <c r="X11" s="136"/>
      <c r="Y11" s="231"/>
      <c r="Z11" s="232"/>
      <c r="AA11" s="136"/>
      <c r="AB11" s="136"/>
      <c r="AC11" s="136"/>
      <c r="AD11" s="244"/>
      <c r="AE11" s="136"/>
      <c r="AF11" s="136"/>
      <c r="AG11" s="136"/>
      <c r="AH11" s="148"/>
      <c r="AI11" s="136"/>
      <c r="AJ11" s="136"/>
      <c r="AK11" s="230"/>
      <c r="AL11" s="230"/>
      <c r="AM11" s="230"/>
      <c r="AN11" s="136"/>
      <c r="AO11" s="136"/>
      <c r="AP11" s="136"/>
      <c r="AQ11" s="136"/>
      <c r="AR11" s="167"/>
      <c r="AS11" s="238"/>
      <c r="AT11" s="238"/>
      <c r="AU11" s="235"/>
      <c r="AV11" s="235"/>
      <c r="AW11" s="235"/>
      <c r="AX11" s="235"/>
      <c r="AY11" s="235"/>
    </row>
    <row r="12" spans="1:52" s="110" customFormat="1" ht="47.25" customHeight="1" x14ac:dyDescent="0.25">
      <c r="A12" s="111" t="s">
        <v>174</v>
      </c>
      <c r="B12" s="112"/>
      <c r="C12" s="113">
        <v>1</v>
      </c>
      <c r="D12" s="113">
        <v>1</v>
      </c>
      <c r="E12" s="113">
        <v>0</v>
      </c>
      <c r="F12" s="113">
        <v>1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1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4" t="s">
        <v>175</v>
      </c>
      <c r="AV12" s="114" t="s">
        <v>175</v>
      </c>
      <c r="AW12" s="115">
        <f>AG12/C12*100</f>
        <v>0</v>
      </c>
      <c r="AX12" s="115">
        <f>AO12/C12*100000</f>
        <v>0</v>
      </c>
      <c r="AY12" s="116" t="s">
        <v>175</v>
      </c>
    </row>
    <row r="13" spans="1:52" s="110" customFormat="1" ht="47.25" customHeight="1" x14ac:dyDescent="0.25">
      <c r="A13" s="117" t="s">
        <v>176</v>
      </c>
      <c r="B13" s="112"/>
      <c r="C13" s="113">
        <v>6376</v>
      </c>
      <c r="D13" s="113">
        <v>6376</v>
      </c>
      <c r="E13" s="113">
        <v>1</v>
      </c>
      <c r="F13" s="113">
        <v>6209</v>
      </c>
      <c r="G13" s="113">
        <v>37</v>
      </c>
      <c r="H13" s="113">
        <v>12</v>
      </c>
      <c r="I13" s="113">
        <v>75</v>
      </c>
      <c r="J13" s="113">
        <v>34</v>
      </c>
      <c r="K13" s="113">
        <v>0</v>
      </c>
      <c r="L13" s="113">
        <v>6</v>
      </c>
      <c r="M13" s="113">
        <v>0</v>
      </c>
      <c r="N13" s="113">
        <v>2</v>
      </c>
      <c r="O13" s="113">
        <v>0</v>
      </c>
      <c r="P13" s="113">
        <v>1</v>
      </c>
      <c r="Q13" s="113">
        <v>0</v>
      </c>
      <c r="R13" s="113">
        <v>0</v>
      </c>
      <c r="S13" s="113">
        <v>6209</v>
      </c>
      <c r="T13" s="113">
        <v>37</v>
      </c>
      <c r="U13" s="113">
        <v>129</v>
      </c>
      <c r="V13" s="113">
        <v>1</v>
      </c>
      <c r="W13" s="113">
        <v>167</v>
      </c>
      <c r="X13" s="113">
        <v>153</v>
      </c>
      <c r="Y13" s="113">
        <v>14</v>
      </c>
      <c r="Z13" s="113">
        <v>21</v>
      </c>
      <c r="AA13" s="113">
        <v>31</v>
      </c>
      <c r="AB13" s="113">
        <v>115</v>
      </c>
      <c r="AC13" s="113">
        <v>120</v>
      </c>
      <c r="AD13" s="113">
        <v>40</v>
      </c>
      <c r="AE13" s="113">
        <v>48</v>
      </c>
      <c r="AF13" s="113">
        <v>16</v>
      </c>
      <c r="AG13" s="113">
        <v>20</v>
      </c>
      <c r="AH13" s="113">
        <v>1</v>
      </c>
      <c r="AI13" s="113">
        <v>1</v>
      </c>
      <c r="AJ13" s="113">
        <v>0</v>
      </c>
      <c r="AK13" s="113">
        <v>2</v>
      </c>
      <c r="AL13" s="113">
        <v>0</v>
      </c>
      <c r="AM13" s="113">
        <v>0</v>
      </c>
      <c r="AN13" s="113">
        <v>0</v>
      </c>
      <c r="AO13" s="113">
        <v>1</v>
      </c>
      <c r="AP13" s="113">
        <v>18</v>
      </c>
      <c r="AQ13" s="113">
        <v>0</v>
      </c>
      <c r="AR13" s="113">
        <v>5</v>
      </c>
      <c r="AS13" s="113">
        <v>14</v>
      </c>
      <c r="AT13" s="113">
        <v>4</v>
      </c>
      <c r="AU13" s="118">
        <f>W13/C13%</f>
        <v>2.6191969887076536</v>
      </c>
      <c r="AV13" s="118">
        <f>X13/W13%</f>
        <v>91.616766467065872</v>
      </c>
      <c r="AW13" s="115">
        <f>AG13/C13*100</f>
        <v>0.31367628607277293</v>
      </c>
      <c r="AX13" s="115">
        <f t="shared" ref="AX13:AX15" si="0">AO13/C13*100000</f>
        <v>15.683814303638643</v>
      </c>
      <c r="AY13" s="116">
        <f>AO13/W13%</f>
        <v>0.5988023952095809</v>
      </c>
    </row>
    <row r="14" spans="1:52" s="110" customFormat="1" ht="47.25" customHeight="1" x14ac:dyDescent="0.25">
      <c r="A14" s="117" t="s">
        <v>177</v>
      </c>
      <c r="B14" s="112"/>
      <c r="C14" s="113">
        <v>21227</v>
      </c>
      <c r="D14" s="113">
        <v>21227</v>
      </c>
      <c r="E14" s="113">
        <v>7</v>
      </c>
      <c r="F14" s="113">
        <v>21036</v>
      </c>
      <c r="G14" s="113">
        <v>71</v>
      </c>
      <c r="H14" s="113">
        <v>24</v>
      </c>
      <c r="I14" s="113">
        <v>67</v>
      </c>
      <c r="J14" s="113">
        <v>15</v>
      </c>
      <c r="K14" s="113">
        <v>0</v>
      </c>
      <c r="L14" s="113">
        <v>9</v>
      </c>
      <c r="M14" s="113">
        <v>2</v>
      </c>
      <c r="N14" s="113">
        <v>3</v>
      </c>
      <c r="O14" s="113">
        <v>0</v>
      </c>
      <c r="P14" s="113">
        <v>0</v>
      </c>
      <c r="Q14" s="113">
        <v>0</v>
      </c>
      <c r="R14" s="113">
        <v>0</v>
      </c>
      <c r="S14" s="113">
        <v>21036</v>
      </c>
      <c r="T14" s="113">
        <v>71</v>
      </c>
      <c r="U14" s="113">
        <v>120</v>
      </c>
      <c r="V14" s="113">
        <v>0</v>
      </c>
      <c r="W14" s="113">
        <v>191</v>
      </c>
      <c r="X14" s="113">
        <v>174</v>
      </c>
      <c r="Y14" s="113">
        <v>31</v>
      </c>
      <c r="Z14" s="113">
        <v>21</v>
      </c>
      <c r="AA14" s="113">
        <v>33</v>
      </c>
      <c r="AB14" s="113">
        <v>105</v>
      </c>
      <c r="AC14" s="113">
        <v>103</v>
      </c>
      <c r="AD14" s="113">
        <v>61</v>
      </c>
      <c r="AE14" s="113">
        <v>33</v>
      </c>
      <c r="AF14" s="113">
        <v>24</v>
      </c>
      <c r="AG14" s="113">
        <v>8</v>
      </c>
      <c r="AH14" s="113">
        <v>1</v>
      </c>
      <c r="AI14" s="113">
        <v>1</v>
      </c>
      <c r="AJ14" s="113">
        <v>0</v>
      </c>
      <c r="AK14" s="113">
        <v>1</v>
      </c>
      <c r="AL14" s="113">
        <v>0</v>
      </c>
      <c r="AM14" s="113">
        <v>0</v>
      </c>
      <c r="AN14" s="113">
        <v>0</v>
      </c>
      <c r="AO14" s="113">
        <v>1</v>
      </c>
      <c r="AP14" s="113">
        <v>29</v>
      </c>
      <c r="AQ14" s="113">
        <v>3</v>
      </c>
      <c r="AR14" s="113">
        <v>7</v>
      </c>
      <c r="AS14" s="113">
        <v>17</v>
      </c>
      <c r="AT14" s="113">
        <v>8</v>
      </c>
      <c r="AU14" s="118">
        <f>W14/C14%</f>
        <v>0.89979742780421157</v>
      </c>
      <c r="AV14" s="118">
        <f>X14/W14%</f>
        <v>91.099476439790578</v>
      </c>
      <c r="AW14" s="115">
        <f>AG14/C14*100</f>
        <v>3.7687850379233993E-2</v>
      </c>
      <c r="AX14" s="115">
        <f t="shared" si="0"/>
        <v>4.71098129740425</v>
      </c>
      <c r="AY14" s="119">
        <f t="shared" ref="AY14:AY15" si="1">AO14/W14%</f>
        <v>0.52356020942408377</v>
      </c>
    </row>
    <row r="15" spans="1:52" s="110" customFormat="1" ht="47.25" customHeight="1" x14ac:dyDescent="0.25">
      <c r="A15" s="120" t="s">
        <v>83</v>
      </c>
      <c r="B15" s="112"/>
      <c r="C15" s="113">
        <v>27603</v>
      </c>
      <c r="D15" s="113">
        <v>27603</v>
      </c>
      <c r="E15" s="113">
        <v>8</v>
      </c>
      <c r="F15" s="113">
        <v>27245</v>
      </c>
      <c r="G15" s="113">
        <v>108</v>
      </c>
      <c r="H15" s="113">
        <v>36</v>
      </c>
      <c r="I15" s="113">
        <v>142</v>
      </c>
      <c r="J15" s="113">
        <v>49</v>
      </c>
      <c r="K15" s="113">
        <v>0</v>
      </c>
      <c r="L15" s="113">
        <v>15</v>
      </c>
      <c r="M15" s="113">
        <v>2</v>
      </c>
      <c r="N15" s="113">
        <v>5</v>
      </c>
      <c r="O15" s="113">
        <v>0</v>
      </c>
      <c r="P15" s="113">
        <v>1</v>
      </c>
      <c r="Q15" s="113">
        <v>0</v>
      </c>
      <c r="R15" s="113">
        <v>0</v>
      </c>
      <c r="S15" s="113">
        <v>27245</v>
      </c>
      <c r="T15" s="113">
        <v>108</v>
      </c>
      <c r="U15" s="113">
        <v>249</v>
      </c>
      <c r="V15" s="113">
        <v>1</v>
      </c>
      <c r="W15" s="113">
        <v>358</v>
      </c>
      <c r="X15" s="113">
        <v>327</v>
      </c>
      <c r="Y15" s="113">
        <v>45</v>
      </c>
      <c r="Z15" s="113">
        <v>42</v>
      </c>
      <c r="AA15" s="113">
        <v>64</v>
      </c>
      <c r="AB15" s="113">
        <v>220</v>
      </c>
      <c r="AC15" s="113">
        <v>223</v>
      </c>
      <c r="AD15" s="113">
        <v>101</v>
      </c>
      <c r="AE15" s="113">
        <v>81</v>
      </c>
      <c r="AF15" s="113">
        <v>40</v>
      </c>
      <c r="AG15" s="113">
        <v>28</v>
      </c>
      <c r="AH15" s="113">
        <v>2</v>
      </c>
      <c r="AI15" s="113">
        <v>2</v>
      </c>
      <c r="AJ15" s="113">
        <v>0</v>
      </c>
      <c r="AK15" s="113">
        <v>3</v>
      </c>
      <c r="AL15" s="113">
        <v>0</v>
      </c>
      <c r="AM15" s="113">
        <v>0</v>
      </c>
      <c r="AN15" s="113">
        <v>0</v>
      </c>
      <c r="AO15" s="113">
        <v>2</v>
      </c>
      <c r="AP15" s="113">
        <v>47</v>
      </c>
      <c r="AQ15" s="113">
        <v>3</v>
      </c>
      <c r="AR15" s="113">
        <v>12</v>
      </c>
      <c r="AS15" s="113">
        <v>31</v>
      </c>
      <c r="AT15" s="113">
        <v>12</v>
      </c>
      <c r="AU15" s="121">
        <f>W15/C15%</f>
        <v>1.2969604753106547</v>
      </c>
      <c r="AV15" s="118">
        <f>X15/W15%</f>
        <v>91.340782122905026</v>
      </c>
      <c r="AW15" s="115">
        <f>AG15/C15*100</f>
        <v>0.1014382494656378</v>
      </c>
      <c r="AX15" s="115">
        <f t="shared" si="0"/>
        <v>7.2455892475455572</v>
      </c>
      <c r="AY15" s="116">
        <f t="shared" si="1"/>
        <v>0.55865921787709494</v>
      </c>
    </row>
    <row r="16" spans="1:52" s="110" customFormat="1" ht="38.25" customHeight="1" x14ac:dyDescent="0.25">
      <c r="A16" s="106" t="s">
        <v>178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60"/>
      <c r="AD16" s="60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22"/>
      <c r="AU16" s="239"/>
      <c r="AV16" s="239"/>
      <c r="AW16" s="239"/>
      <c r="AX16" s="239"/>
      <c r="AY16" s="123"/>
    </row>
    <row r="17" spans="1:51" s="110" customFormat="1" ht="20.100000000000001" customHeight="1" x14ac:dyDescent="0.2">
      <c r="A17" s="160" t="s">
        <v>160</v>
      </c>
      <c r="B17" s="241" t="s">
        <v>4</v>
      </c>
      <c r="C17" s="230" t="s">
        <v>5</v>
      </c>
      <c r="D17" s="157" t="s">
        <v>6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175" t="s">
        <v>7</v>
      </c>
      <c r="R17" s="150"/>
      <c r="S17" s="175" t="s">
        <v>161</v>
      </c>
      <c r="T17" s="176"/>
      <c r="U17" s="176"/>
      <c r="V17" s="150"/>
      <c r="W17" s="134" t="s">
        <v>162</v>
      </c>
      <c r="X17" s="134" t="s">
        <v>163</v>
      </c>
      <c r="Y17" s="157" t="s">
        <v>164</v>
      </c>
      <c r="Z17" s="158"/>
      <c r="AA17" s="158"/>
      <c r="AB17" s="158"/>
      <c r="AC17" s="158"/>
      <c r="AD17" s="157" t="s">
        <v>165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9"/>
      <c r="AS17" s="134" t="s">
        <v>13</v>
      </c>
      <c r="AT17" s="134" t="s">
        <v>14</v>
      </c>
      <c r="AU17" s="233" t="s">
        <v>98</v>
      </c>
      <c r="AV17" s="233" t="s">
        <v>99</v>
      </c>
      <c r="AW17" s="233" t="s">
        <v>100</v>
      </c>
      <c r="AX17" s="233" t="s">
        <v>101</v>
      </c>
      <c r="AY17" s="233" t="s">
        <v>102</v>
      </c>
    </row>
    <row r="18" spans="1:51" s="110" customFormat="1" ht="20.100000000000001" customHeight="1" x14ac:dyDescent="0.2">
      <c r="A18" s="173"/>
      <c r="B18" s="241"/>
      <c r="C18" s="230"/>
      <c r="D18" s="146" t="s">
        <v>23</v>
      </c>
      <c r="E18" s="170" t="s">
        <v>24</v>
      </c>
      <c r="F18" s="157" t="s">
        <v>25</v>
      </c>
      <c r="G18" s="158"/>
      <c r="H18" s="158"/>
      <c r="I18" s="158"/>
      <c r="J18" s="158"/>
      <c r="K18" s="159"/>
      <c r="L18" s="178" t="s">
        <v>26</v>
      </c>
      <c r="M18" s="178"/>
      <c r="N18" s="178"/>
      <c r="O18" s="153" t="s">
        <v>27</v>
      </c>
      <c r="P18" s="153"/>
      <c r="Q18" s="151"/>
      <c r="R18" s="152"/>
      <c r="S18" s="151"/>
      <c r="T18" s="177"/>
      <c r="U18" s="177"/>
      <c r="V18" s="152"/>
      <c r="W18" s="135"/>
      <c r="X18" s="135"/>
      <c r="Y18" s="153" t="s">
        <v>166</v>
      </c>
      <c r="Z18" s="153"/>
      <c r="AA18" s="134" t="s">
        <v>167</v>
      </c>
      <c r="AB18" s="134" t="s">
        <v>168</v>
      </c>
      <c r="AC18" s="134" t="s">
        <v>169</v>
      </c>
      <c r="AD18" s="242" t="s">
        <v>170</v>
      </c>
      <c r="AE18" s="160" t="s">
        <v>103</v>
      </c>
      <c r="AF18" s="161"/>
      <c r="AG18" s="161"/>
      <c r="AH18" s="161"/>
      <c r="AI18" s="161"/>
      <c r="AJ18" s="162"/>
      <c r="AK18" s="160" t="s">
        <v>104</v>
      </c>
      <c r="AL18" s="161"/>
      <c r="AM18" s="162"/>
      <c r="AN18" s="134" t="s">
        <v>35</v>
      </c>
      <c r="AO18" s="134" t="s">
        <v>36</v>
      </c>
      <c r="AP18" s="134" t="s">
        <v>37</v>
      </c>
      <c r="AQ18" s="134" t="s">
        <v>38</v>
      </c>
      <c r="AR18" s="163" t="s">
        <v>39</v>
      </c>
      <c r="AS18" s="236"/>
      <c r="AT18" s="236"/>
      <c r="AU18" s="234"/>
      <c r="AV18" s="234"/>
      <c r="AW18" s="234"/>
      <c r="AX18" s="234"/>
      <c r="AY18" s="234"/>
    </row>
    <row r="19" spans="1:51" s="110" customFormat="1" ht="15.75" customHeight="1" x14ac:dyDescent="0.2">
      <c r="A19" s="173"/>
      <c r="B19" s="241"/>
      <c r="C19" s="230"/>
      <c r="D19" s="147"/>
      <c r="E19" s="171"/>
      <c r="F19" s="137" t="s">
        <v>40</v>
      </c>
      <c r="G19" s="140" t="s">
        <v>41</v>
      </c>
      <c r="H19" s="140" t="s">
        <v>42</v>
      </c>
      <c r="I19" s="137" t="s">
        <v>43</v>
      </c>
      <c r="J19" s="137" t="s">
        <v>44</v>
      </c>
      <c r="K19" s="137" t="s">
        <v>45</v>
      </c>
      <c r="L19" s="137" t="s">
        <v>46</v>
      </c>
      <c r="M19" s="137" t="s">
        <v>47</v>
      </c>
      <c r="N19" s="137" t="s">
        <v>48</v>
      </c>
      <c r="O19" s="137" t="s">
        <v>49</v>
      </c>
      <c r="P19" s="140" t="s">
        <v>50</v>
      </c>
      <c r="Q19" s="140" t="s">
        <v>51</v>
      </c>
      <c r="R19" s="140" t="s">
        <v>52</v>
      </c>
      <c r="S19" s="140" t="s">
        <v>53</v>
      </c>
      <c r="T19" s="140" t="s">
        <v>54</v>
      </c>
      <c r="U19" s="140" t="s">
        <v>55</v>
      </c>
      <c r="V19" s="140" t="s">
        <v>171</v>
      </c>
      <c r="W19" s="135"/>
      <c r="X19" s="135"/>
      <c r="Y19" s="231" t="s">
        <v>172</v>
      </c>
      <c r="Z19" s="232" t="s">
        <v>173</v>
      </c>
      <c r="AA19" s="135"/>
      <c r="AB19" s="135"/>
      <c r="AC19" s="135"/>
      <c r="AD19" s="243"/>
      <c r="AE19" s="15" t="s">
        <v>109</v>
      </c>
      <c r="AF19" s="157" t="s">
        <v>44</v>
      </c>
      <c r="AG19" s="158"/>
      <c r="AH19" s="159"/>
      <c r="AI19" s="157" t="s">
        <v>110</v>
      </c>
      <c r="AJ19" s="159"/>
      <c r="AK19" s="230" t="s">
        <v>59</v>
      </c>
      <c r="AL19" s="153" t="s">
        <v>111</v>
      </c>
      <c r="AM19" s="153"/>
      <c r="AN19" s="135"/>
      <c r="AO19" s="135"/>
      <c r="AP19" s="135"/>
      <c r="AQ19" s="135"/>
      <c r="AR19" s="166"/>
      <c r="AS19" s="236"/>
      <c r="AT19" s="236"/>
      <c r="AU19" s="234"/>
      <c r="AV19" s="234"/>
      <c r="AW19" s="234"/>
      <c r="AX19" s="234"/>
      <c r="AY19" s="234"/>
    </row>
    <row r="20" spans="1:51" s="110" customFormat="1" ht="15.75" customHeight="1" x14ac:dyDescent="0.2">
      <c r="A20" s="173"/>
      <c r="B20" s="241"/>
      <c r="C20" s="230"/>
      <c r="D20" s="147"/>
      <c r="E20" s="171"/>
      <c r="F20" s="138"/>
      <c r="G20" s="141"/>
      <c r="H20" s="141"/>
      <c r="I20" s="138"/>
      <c r="J20" s="138"/>
      <c r="K20" s="138"/>
      <c r="L20" s="138"/>
      <c r="M20" s="138"/>
      <c r="N20" s="138"/>
      <c r="O20" s="138"/>
      <c r="P20" s="141"/>
      <c r="Q20" s="141"/>
      <c r="R20" s="141"/>
      <c r="S20" s="141"/>
      <c r="T20" s="141"/>
      <c r="U20" s="141"/>
      <c r="V20" s="141"/>
      <c r="W20" s="135"/>
      <c r="X20" s="135"/>
      <c r="Y20" s="231"/>
      <c r="Z20" s="232"/>
      <c r="AA20" s="135"/>
      <c r="AB20" s="135"/>
      <c r="AC20" s="135"/>
      <c r="AD20" s="243"/>
      <c r="AE20" s="134" t="s">
        <v>63</v>
      </c>
      <c r="AF20" s="134" t="s">
        <v>64</v>
      </c>
      <c r="AG20" s="134" t="s">
        <v>112</v>
      </c>
      <c r="AH20" s="146" t="s">
        <v>66</v>
      </c>
      <c r="AI20" s="134" t="s">
        <v>67</v>
      </c>
      <c r="AJ20" s="134" t="s">
        <v>68</v>
      </c>
      <c r="AK20" s="230"/>
      <c r="AL20" s="230" t="s">
        <v>67</v>
      </c>
      <c r="AM20" s="230" t="s">
        <v>68</v>
      </c>
      <c r="AN20" s="135"/>
      <c r="AO20" s="135"/>
      <c r="AP20" s="135"/>
      <c r="AQ20" s="135"/>
      <c r="AR20" s="166"/>
      <c r="AS20" s="236"/>
      <c r="AT20" s="236"/>
      <c r="AU20" s="234"/>
      <c r="AV20" s="234"/>
      <c r="AW20" s="234"/>
      <c r="AX20" s="234"/>
      <c r="AY20" s="234"/>
    </row>
    <row r="21" spans="1:51" s="110" customFormat="1" ht="15.75" customHeight="1" x14ac:dyDescent="0.2">
      <c r="A21" s="173"/>
      <c r="B21" s="241"/>
      <c r="C21" s="230"/>
      <c r="D21" s="147"/>
      <c r="E21" s="171"/>
      <c r="F21" s="138"/>
      <c r="G21" s="141"/>
      <c r="H21" s="141"/>
      <c r="I21" s="138"/>
      <c r="J21" s="138"/>
      <c r="K21" s="138"/>
      <c r="L21" s="138"/>
      <c r="M21" s="138"/>
      <c r="N21" s="138"/>
      <c r="O21" s="138"/>
      <c r="P21" s="141"/>
      <c r="Q21" s="141"/>
      <c r="R21" s="141"/>
      <c r="S21" s="141"/>
      <c r="T21" s="141"/>
      <c r="U21" s="141"/>
      <c r="V21" s="141"/>
      <c r="W21" s="135"/>
      <c r="X21" s="135"/>
      <c r="Y21" s="231"/>
      <c r="Z21" s="232"/>
      <c r="AA21" s="135"/>
      <c r="AB21" s="135"/>
      <c r="AC21" s="135"/>
      <c r="AD21" s="243"/>
      <c r="AE21" s="135"/>
      <c r="AF21" s="135"/>
      <c r="AG21" s="135"/>
      <c r="AH21" s="147"/>
      <c r="AI21" s="135"/>
      <c r="AJ21" s="135"/>
      <c r="AK21" s="230"/>
      <c r="AL21" s="230"/>
      <c r="AM21" s="230"/>
      <c r="AN21" s="135"/>
      <c r="AO21" s="135"/>
      <c r="AP21" s="135"/>
      <c r="AQ21" s="135"/>
      <c r="AR21" s="166"/>
      <c r="AS21" s="236"/>
      <c r="AT21" s="236"/>
      <c r="AU21" s="234"/>
      <c r="AV21" s="234"/>
      <c r="AW21" s="234"/>
      <c r="AX21" s="234"/>
      <c r="AY21" s="234"/>
    </row>
    <row r="22" spans="1:51" s="110" customFormat="1" ht="15.75" customHeight="1" x14ac:dyDescent="0.2">
      <c r="A22" s="173"/>
      <c r="B22" s="241"/>
      <c r="C22" s="230"/>
      <c r="D22" s="147"/>
      <c r="E22" s="171"/>
      <c r="F22" s="138"/>
      <c r="G22" s="141"/>
      <c r="H22" s="141"/>
      <c r="I22" s="138"/>
      <c r="J22" s="138"/>
      <c r="K22" s="138"/>
      <c r="L22" s="138"/>
      <c r="M22" s="138"/>
      <c r="N22" s="138"/>
      <c r="O22" s="138"/>
      <c r="P22" s="141"/>
      <c r="Q22" s="141"/>
      <c r="R22" s="141"/>
      <c r="S22" s="141"/>
      <c r="T22" s="141"/>
      <c r="U22" s="141"/>
      <c r="V22" s="141"/>
      <c r="W22" s="135"/>
      <c r="X22" s="135"/>
      <c r="Y22" s="231"/>
      <c r="Z22" s="232"/>
      <c r="AA22" s="135"/>
      <c r="AB22" s="135"/>
      <c r="AC22" s="135"/>
      <c r="AD22" s="243"/>
      <c r="AE22" s="135"/>
      <c r="AF22" s="135"/>
      <c r="AG22" s="135"/>
      <c r="AH22" s="147"/>
      <c r="AI22" s="135"/>
      <c r="AJ22" s="135"/>
      <c r="AK22" s="230"/>
      <c r="AL22" s="230"/>
      <c r="AM22" s="230"/>
      <c r="AN22" s="135"/>
      <c r="AO22" s="135"/>
      <c r="AP22" s="135"/>
      <c r="AQ22" s="135"/>
      <c r="AR22" s="166"/>
      <c r="AS22" s="237"/>
      <c r="AT22" s="237"/>
      <c r="AU22" s="234"/>
      <c r="AV22" s="234"/>
      <c r="AW22" s="234"/>
      <c r="AX22" s="234"/>
      <c r="AY22" s="234"/>
    </row>
    <row r="23" spans="1:51" s="110" customFormat="1" ht="183" customHeight="1" x14ac:dyDescent="0.2">
      <c r="A23" s="240"/>
      <c r="B23" s="241"/>
      <c r="C23" s="230"/>
      <c r="D23" s="148"/>
      <c r="E23" s="172"/>
      <c r="F23" s="139"/>
      <c r="G23" s="142"/>
      <c r="H23" s="142"/>
      <c r="I23" s="139"/>
      <c r="J23" s="139"/>
      <c r="K23" s="139"/>
      <c r="L23" s="139"/>
      <c r="M23" s="139"/>
      <c r="N23" s="139"/>
      <c r="O23" s="139"/>
      <c r="P23" s="142"/>
      <c r="Q23" s="142"/>
      <c r="R23" s="142"/>
      <c r="S23" s="142"/>
      <c r="T23" s="142"/>
      <c r="U23" s="142"/>
      <c r="V23" s="142"/>
      <c r="W23" s="136"/>
      <c r="X23" s="136"/>
      <c r="Y23" s="231"/>
      <c r="Z23" s="232"/>
      <c r="AA23" s="136"/>
      <c r="AB23" s="136"/>
      <c r="AC23" s="136"/>
      <c r="AD23" s="244"/>
      <c r="AE23" s="136"/>
      <c r="AF23" s="136"/>
      <c r="AG23" s="136"/>
      <c r="AH23" s="148"/>
      <c r="AI23" s="136"/>
      <c r="AJ23" s="136"/>
      <c r="AK23" s="230"/>
      <c r="AL23" s="230"/>
      <c r="AM23" s="230"/>
      <c r="AN23" s="136"/>
      <c r="AO23" s="136"/>
      <c r="AP23" s="136"/>
      <c r="AQ23" s="136"/>
      <c r="AR23" s="167"/>
      <c r="AS23" s="238"/>
      <c r="AT23" s="238"/>
      <c r="AU23" s="235"/>
      <c r="AV23" s="235"/>
      <c r="AW23" s="235"/>
      <c r="AX23" s="235"/>
      <c r="AY23" s="235"/>
    </row>
    <row r="24" spans="1:51" s="110" customFormat="1" ht="47.25" customHeight="1" x14ac:dyDescent="0.25">
      <c r="A24" s="111" t="s">
        <v>174</v>
      </c>
      <c r="B24" s="112"/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4" t="s">
        <v>175</v>
      </c>
      <c r="AV24" s="114" t="s">
        <v>175</v>
      </c>
      <c r="AW24" s="115">
        <v>0</v>
      </c>
      <c r="AX24" s="115">
        <v>0</v>
      </c>
      <c r="AY24" s="116" t="s">
        <v>175</v>
      </c>
    </row>
    <row r="25" spans="1:51" s="110" customFormat="1" ht="47.25" customHeight="1" x14ac:dyDescent="0.25">
      <c r="A25" s="117" t="s">
        <v>176</v>
      </c>
      <c r="B25" s="112"/>
      <c r="C25" s="113">
        <v>15448</v>
      </c>
      <c r="D25" s="113">
        <v>15449</v>
      </c>
      <c r="E25" s="113">
        <v>8</v>
      </c>
      <c r="F25" s="113">
        <v>14891</v>
      </c>
      <c r="G25" s="113">
        <v>163</v>
      </c>
      <c r="H25" s="113">
        <v>38</v>
      </c>
      <c r="I25" s="113">
        <v>246</v>
      </c>
      <c r="J25" s="113">
        <v>78</v>
      </c>
      <c r="K25" s="113">
        <v>7</v>
      </c>
      <c r="L25" s="113">
        <v>15</v>
      </c>
      <c r="M25" s="113">
        <v>0</v>
      </c>
      <c r="N25" s="113">
        <v>2</v>
      </c>
      <c r="O25" s="113">
        <v>1</v>
      </c>
      <c r="P25" s="113">
        <v>7</v>
      </c>
      <c r="Q25" s="113">
        <v>2</v>
      </c>
      <c r="R25" s="113">
        <v>3</v>
      </c>
      <c r="S25" s="113">
        <v>14887</v>
      </c>
      <c r="T25" s="113">
        <v>163</v>
      </c>
      <c r="U25" s="113">
        <v>392</v>
      </c>
      <c r="V25" s="113">
        <v>7</v>
      </c>
      <c r="W25" s="113">
        <v>561</v>
      </c>
      <c r="X25" s="113">
        <v>471</v>
      </c>
      <c r="Y25" s="113">
        <v>70</v>
      </c>
      <c r="Z25" s="113">
        <v>76</v>
      </c>
      <c r="AA25" s="113">
        <v>69</v>
      </c>
      <c r="AB25" s="113">
        <v>309</v>
      </c>
      <c r="AC25" s="113">
        <v>267</v>
      </c>
      <c r="AD25" s="113">
        <v>168</v>
      </c>
      <c r="AE25" s="113">
        <v>122</v>
      </c>
      <c r="AF25" s="113">
        <v>35</v>
      </c>
      <c r="AG25" s="113">
        <v>40</v>
      </c>
      <c r="AH25" s="113">
        <v>1</v>
      </c>
      <c r="AI25" s="113">
        <v>2</v>
      </c>
      <c r="AJ25" s="113">
        <v>2</v>
      </c>
      <c r="AK25" s="113">
        <v>0</v>
      </c>
      <c r="AL25" s="113">
        <v>0</v>
      </c>
      <c r="AM25" s="113">
        <v>0</v>
      </c>
      <c r="AN25" s="113">
        <v>0</v>
      </c>
      <c r="AO25" s="113">
        <v>4</v>
      </c>
      <c r="AP25" s="113">
        <v>64</v>
      </c>
      <c r="AQ25" s="113">
        <v>2</v>
      </c>
      <c r="AR25" s="113">
        <v>14</v>
      </c>
      <c r="AS25" s="113">
        <v>90</v>
      </c>
      <c r="AT25" s="113">
        <v>20</v>
      </c>
      <c r="AU25" s="118">
        <f>W25/C25%</f>
        <v>3.6315380631797001</v>
      </c>
      <c r="AV25" s="118">
        <f>X25/W25%</f>
        <v>83.957219251336895</v>
      </c>
      <c r="AW25" s="115">
        <f>AG25/C25*100</f>
        <v>0.25893319523562924</v>
      </c>
      <c r="AX25" s="115">
        <f t="shared" ref="AX25:AX27" si="2">AO25/C25*100000</f>
        <v>25.893319523562919</v>
      </c>
      <c r="AY25" s="116">
        <f>AO25/W25%</f>
        <v>0.71301247771836007</v>
      </c>
    </row>
    <row r="26" spans="1:51" s="110" customFormat="1" ht="47.25" customHeight="1" x14ac:dyDescent="0.25">
      <c r="A26" s="117" t="s">
        <v>177</v>
      </c>
      <c r="B26" s="112"/>
      <c r="C26" s="113">
        <v>26161</v>
      </c>
      <c r="D26" s="113">
        <v>26161</v>
      </c>
      <c r="E26" s="113">
        <v>10</v>
      </c>
      <c r="F26" s="113">
        <v>25692</v>
      </c>
      <c r="G26" s="113">
        <v>170</v>
      </c>
      <c r="H26" s="113">
        <v>35</v>
      </c>
      <c r="I26" s="113">
        <v>189</v>
      </c>
      <c r="J26" s="113">
        <v>40</v>
      </c>
      <c r="K26" s="113">
        <v>0</v>
      </c>
      <c r="L26" s="113">
        <v>17</v>
      </c>
      <c r="M26" s="113">
        <v>1</v>
      </c>
      <c r="N26" s="113">
        <v>2</v>
      </c>
      <c r="O26" s="113">
        <v>0</v>
      </c>
      <c r="P26" s="113">
        <v>15</v>
      </c>
      <c r="Q26" s="113">
        <v>0</v>
      </c>
      <c r="R26" s="113">
        <v>0</v>
      </c>
      <c r="S26" s="113">
        <v>25692</v>
      </c>
      <c r="T26" s="113">
        <v>170</v>
      </c>
      <c r="U26" s="113">
        <v>284</v>
      </c>
      <c r="V26" s="113">
        <v>15</v>
      </c>
      <c r="W26" s="113">
        <v>469</v>
      </c>
      <c r="X26" s="113">
        <v>400</v>
      </c>
      <c r="Y26" s="113">
        <v>102</v>
      </c>
      <c r="Z26" s="113">
        <v>46</v>
      </c>
      <c r="AA26" s="113">
        <v>67</v>
      </c>
      <c r="AB26" s="113">
        <v>224</v>
      </c>
      <c r="AC26" s="113">
        <v>183</v>
      </c>
      <c r="AD26" s="113">
        <v>147</v>
      </c>
      <c r="AE26" s="113">
        <v>97</v>
      </c>
      <c r="AF26" s="113">
        <v>25</v>
      </c>
      <c r="AG26" s="113">
        <v>15</v>
      </c>
      <c r="AH26" s="113">
        <v>1</v>
      </c>
      <c r="AI26" s="113">
        <v>0</v>
      </c>
      <c r="AJ26" s="113">
        <v>0</v>
      </c>
      <c r="AK26" s="113">
        <v>0</v>
      </c>
      <c r="AL26" s="113">
        <v>1</v>
      </c>
      <c r="AM26" s="113">
        <v>2</v>
      </c>
      <c r="AN26" s="113">
        <v>0</v>
      </c>
      <c r="AO26" s="113">
        <v>3</v>
      </c>
      <c r="AP26" s="113">
        <v>73</v>
      </c>
      <c r="AQ26" s="113">
        <v>1</v>
      </c>
      <c r="AR26" s="113">
        <v>15</v>
      </c>
      <c r="AS26" s="113">
        <v>69</v>
      </c>
      <c r="AT26" s="113">
        <v>23</v>
      </c>
      <c r="AU26" s="118">
        <f>W26/C26%</f>
        <v>1.7927449256526891</v>
      </c>
      <c r="AV26" s="118">
        <f>X26/W26%</f>
        <v>85.287846481876329</v>
      </c>
      <c r="AW26" s="115">
        <f>AG26/C26*100</f>
        <v>5.7337257750086003E-2</v>
      </c>
      <c r="AX26" s="115">
        <f t="shared" si="2"/>
        <v>11.467451550017202</v>
      </c>
      <c r="AY26" s="119">
        <f t="shared" ref="AY26:AY27" si="3">AO26/W26%</f>
        <v>0.63965884861407241</v>
      </c>
    </row>
    <row r="27" spans="1:51" s="110" customFormat="1" ht="47.25" customHeight="1" x14ac:dyDescent="0.25">
      <c r="A27" s="120" t="s">
        <v>83</v>
      </c>
      <c r="B27" s="112"/>
      <c r="C27" s="113">
        <v>41609</v>
      </c>
      <c r="D27" s="113">
        <v>41610</v>
      </c>
      <c r="E27" s="113">
        <v>18</v>
      </c>
      <c r="F27" s="113">
        <v>40583</v>
      </c>
      <c r="G27" s="113">
        <v>333</v>
      </c>
      <c r="H27" s="113">
        <v>73</v>
      </c>
      <c r="I27" s="113">
        <v>435</v>
      </c>
      <c r="J27" s="113">
        <v>118</v>
      </c>
      <c r="K27" s="113">
        <v>7</v>
      </c>
      <c r="L27" s="113">
        <v>32</v>
      </c>
      <c r="M27" s="113">
        <v>1</v>
      </c>
      <c r="N27" s="113">
        <v>4</v>
      </c>
      <c r="O27" s="113">
        <v>1</v>
      </c>
      <c r="P27" s="113">
        <v>22</v>
      </c>
      <c r="Q27" s="113">
        <v>2</v>
      </c>
      <c r="R27" s="113">
        <v>3</v>
      </c>
      <c r="S27" s="113">
        <v>40579</v>
      </c>
      <c r="T27" s="113">
        <v>333</v>
      </c>
      <c r="U27" s="113">
        <v>676</v>
      </c>
      <c r="V27" s="113">
        <v>22</v>
      </c>
      <c r="W27" s="113">
        <v>1030</v>
      </c>
      <c r="X27" s="113">
        <v>871</v>
      </c>
      <c r="Y27" s="113">
        <v>172</v>
      </c>
      <c r="Z27" s="113">
        <v>122</v>
      </c>
      <c r="AA27" s="113">
        <v>136</v>
      </c>
      <c r="AB27" s="113">
        <v>533</v>
      </c>
      <c r="AC27" s="113">
        <v>450</v>
      </c>
      <c r="AD27" s="113">
        <v>315</v>
      </c>
      <c r="AE27" s="113">
        <v>219</v>
      </c>
      <c r="AF27" s="113">
        <v>60</v>
      </c>
      <c r="AG27" s="113">
        <v>55</v>
      </c>
      <c r="AH27" s="113">
        <v>2</v>
      </c>
      <c r="AI27" s="113">
        <v>2</v>
      </c>
      <c r="AJ27" s="113">
        <v>2</v>
      </c>
      <c r="AK27" s="113">
        <v>0</v>
      </c>
      <c r="AL27" s="113">
        <v>1</v>
      </c>
      <c r="AM27" s="113">
        <v>2</v>
      </c>
      <c r="AN27" s="113">
        <v>0</v>
      </c>
      <c r="AO27" s="113">
        <v>7</v>
      </c>
      <c r="AP27" s="113">
        <v>137</v>
      </c>
      <c r="AQ27" s="113">
        <v>3</v>
      </c>
      <c r="AR27" s="113">
        <v>29</v>
      </c>
      <c r="AS27" s="113">
        <v>159</v>
      </c>
      <c r="AT27" s="113">
        <v>43</v>
      </c>
      <c r="AU27" s="118">
        <f>W27/C27%</f>
        <v>2.4754259895695645</v>
      </c>
      <c r="AV27" s="118">
        <f>X27/W27%</f>
        <v>84.5631067961165</v>
      </c>
      <c r="AW27" s="115">
        <f>AG27/C27*100</f>
        <v>0.13218294119060781</v>
      </c>
      <c r="AX27" s="115">
        <f t="shared" si="2"/>
        <v>16.823283424259174</v>
      </c>
      <c r="AY27" s="116">
        <f t="shared" si="3"/>
        <v>0.67961165048543681</v>
      </c>
    </row>
    <row r="28" spans="1:5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68"/>
      <c r="AD28" s="68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2"/>
      <c r="AW28" s="102"/>
      <c r="AX28" s="102"/>
    </row>
    <row r="29" spans="1:51" x14ac:dyDescent="0.2">
      <c r="C29" s="124">
        <f t="shared" ref="C29:AT29" si="4">C15+C27</f>
        <v>69212</v>
      </c>
      <c r="D29" s="124">
        <f t="shared" si="4"/>
        <v>69213</v>
      </c>
      <c r="E29" s="124">
        <f t="shared" si="4"/>
        <v>26</v>
      </c>
      <c r="F29" s="125">
        <f t="shared" si="4"/>
        <v>67828</v>
      </c>
      <c r="G29" s="124">
        <f t="shared" si="4"/>
        <v>441</v>
      </c>
      <c r="H29" s="124">
        <f t="shared" si="4"/>
        <v>109</v>
      </c>
      <c r="I29" s="124">
        <f t="shared" si="4"/>
        <v>577</v>
      </c>
      <c r="J29" s="124">
        <f t="shared" si="4"/>
        <v>167</v>
      </c>
      <c r="K29" s="124">
        <f t="shared" si="4"/>
        <v>7</v>
      </c>
      <c r="L29" s="124">
        <f t="shared" si="4"/>
        <v>47</v>
      </c>
      <c r="M29" s="124">
        <f t="shared" si="4"/>
        <v>3</v>
      </c>
      <c r="N29" s="124">
        <f t="shared" si="4"/>
        <v>9</v>
      </c>
      <c r="O29" s="124">
        <f t="shared" si="4"/>
        <v>1</v>
      </c>
      <c r="P29" s="124">
        <f t="shared" si="4"/>
        <v>23</v>
      </c>
      <c r="Q29" s="124">
        <f t="shared" si="4"/>
        <v>2</v>
      </c>
      <c r="R29" s="124">
        <f t="shared" si="4"/>
        <v>3</v>
      </c>
      <c r="S29" s="124">
        <f t="shared" si="4"/>
        <v>67824</v>
      </c>
      <c r="T29" s="124">
        <f t="shared" si="4"/>
        <v>441</v>
      </c>
      <c r="U29" s="124">
        <f t="shared" si="4"/>
        <v>925</v>
      </c>
      <c r="V29" s="124">
        <f t="shared" si="4"/>
        <v>23</v>
      </c>
      <c r="W29" s="126">
        <f t="shared" si="4"/>
        <v>1388</v>
      </c>
      <c r="X29" s="126">
        <f t="shared" si="4"/>
        <v>1198</v>
      </c>
      <c r="Y29" s="124">
        <f t="shared" si="4"/>
        <v>217</v>
      </c>
      <c r="Z29" s="124">
        <f t="shared" si="4"/>
        <v>164</v>
      </c>
      <c r="AA29" s="124">
        <f t="shared" si="4"/>
        <v>200</v>
      </c>
      <c r="AB29" s="124">
        <f t="shared" si="4"/>
        <v>753</v>
      </c>
      <c r="AC29" s="127">
        <f t="shared" si="4"/>
        <v>673</v>
      </c>
      <c r="AD29" s="128">
        <f t="shared" si="4"/>
        <v>416</v>
      </c>
      <c r="AE29" s="125">
        <f t="shared" si="4"/>
        <v>300</v>
      </c>
      <c r="AF29" s="125">
        <f t="shared" si="4"/>
        <v>100</v>
      </c>
      <c r="AG29" s="125">
        <f t="shared" si="4"/>
        <v>83</v>
      </c>
      <c r="AH29" s="125">
        <f t="shared" si="4"/>
        <v>4</v>
      </c>
      <c r="AI29" s="125">
        <f t="shared" si="4"/>
        <v>4</v>
      </c>
      <c r="AJ29" s="125">
        <f t="shared" si="4"/>
        <v>2</v>
      </c>
      <c r="AK29" s="125">
        <f t="shared" si="4"/>
        <v>3</v>
      </c>
      <c r="AL29" s="125">
        <f t="shared" si="4"/>
        <v>1</v>
      </c>
      <c r="AM29" s="125">
        <f t="shared" si="4"/>
        <v>2</v>
      </c>
      <c r="AN29" s="125">
        <f t="shared" si="4"/>
        <v>0</v>
      </c>
      <c r="AO29" s="125">
        <f t="shared" si="4"/>
        <v>9</v>
      </c>
      <c r="AP29" s="125">
        <f t="shared" si="4"/>
        <v>184</v>
      </c>
      <c r="AQ29" s="125">
        <f t="shared" si="4"/>
        <v>6</v>
      </c>
      <c r="AR29" s="129">
        <f t="shared" si="4"/>
        <v>41</v>
      </c>
      <c r="AS29" s="124">
        <f t="shared" si="4"/>
        <v>190</v>
      </c>
      <c r="AT29" s="124">
        <f t="shared" si="4"/>
        <v>55</v>
      </c>
    </row>
    <row r="31" spans="1:51" x14ac:dyDescent="0.2">
      <c r="B31" s="104" t="s">
        <v>179</v>
      </c>
      <c r="C31" s="131">
        <f>C13+C25</f>
        <v>21824</v>
      </c>
      <c r="D31" s="131">
        <f t="shared" ref="D31:AT32" si="5">D13+D25</f>
        <v>21825</v>
      </c>
      <c r="E31" s="131">
        <f t="shared" si="5"/>
        <v>9</v>
      </c>
      <c r="F31" s="132">
        <f t="shared" si="5"/>
        <v>21100</v>
      </c>
      <c r="G31" s="131">
        <f t="shared" si="5"/>
        <v>200</v>
      </c>
      <c r="H31" s="131">
        <f t="shared" si="5"/>
        <v>50</v>
      </c>
      <c r="I31" s="131">
        <f t="shared" si="5"/>
        <v>321</v>
      </c>
      <c r="J31" s="131">
        <f t="shared" si="5"/>
        <v>112</v>
      </c>
      <c r="K31" s="131">
        <f t="shared" si="5"/>
        <v>7</v>
      </c>
      <c r="L31" s="131">
        <f t="shared" si="5"/>
        <v>21</v>
      </c>
      <c r="M31" s="131">
        <f t="shared" si="5"/>
        <v>0</v>
      </c>
      <c r="N31" s="131">
        <f t="shared" si="5"/>
        <v>4</v>
      </c>
      <c r="O31" s="131">
        <f t="shared" si="5"/>
        <v>1</v>
      </c>
      <c r="P31" s="131">
        <f t="shared" si="5"/>
        <v>8</v>
      </c>
      <c r="Q31" s="131">
        <f t="shared" si="5"/>
        <v>2</v>
      </c>
      <c r="R31" s="131">
        <f t="shared" si="5"/>
        <v>3</v>
      </c>
      <c r="S31" s="131">
        <f t="shared" si="5"/>
        <v>21096</v>
      </c>
      <c r="T31" s="131">
        <f t="shared" si="5"/>
        <v>200</v>
      </c>
      <c r="U31" s="131">
        <f t="shared" si="5"/>
        <v>521</v>
      </c>
      <c r="V31" s="131">
        <f t="shared" si="5"/>
        <v>8</v>
      </c>
      <c r="W31" s="131">
        <f t="shared" si="5"/>
        <v>728</v>
      </c>
      <c r="X31" s="131">
        <f t="shared" si="5"/>
        <v>624</v>
      </c>
      <c r="Y31" s="131">
        <f t="shared" si="5"/>
        <v>84</v>
      </c>
      <c r="Z31" s="131">
        <f t="shared" si="5"/>
        <v>97</v>
      </c>
      <c r="AA31" s="131">
        <f t="shared" si="5"/>
        <v>100</v>
      </c>
      <c r="AB31" s="131">
        <f t="shared" si="5"/>
        <v>424</v>
      </c>
      <c r="AC31" s="133">
        <f t="shared" si="5"/>
        <v>387</v>
      </c>
      <c r="AD31" s="133">
        <f t="shared" si="5"/>
        <v>208</v>
      </c>
      <c r="AE31" s="131">
        <f t="shared" si="5"/>
        <v>170</v>
      </c>
      <c r="AF31" s="131">
        <f t="shared" si="5"/>
        <v>51</v>
      </c>
      <c r="AG31" s="131">
        <f t="shared" si="5"/>
        <v>60</v>
      </c>
      <c r="AH31" s="131">
        <f t="shared" si="5"/>
        <v>2</v>
      </c>
      <c r="AI31" s="131">
        <f t="shared" si="5"/>
        <v>3</v>
      </c>
      <c r="AJ31" s="131">
        <f t="shared" si="5"/>
        <v>2</v>
      </c>
      <c r="AK31" s="131">
        <f t="shared" si="5"/>
        <v>2</v>
      </c>
      <c r="AL31" s="131">
        <f t="shared" si="5"/>
        <v>0</v>
      </c>
      <c r="AM31" s="131">
        <f t="shared" si="5"/>
        <v>0</v>
      </c>
      <c r="AN31" s="131">
        <f t="shared" si="5"/>
        <v>0</v>
      </c>
      <c r="AO31" s="131">
        <f t="shared" si="5"/>
        <v>5</v>
      </c>
      <c r="AP31" s="131">
        <f t="shared" si="5"/>
        <v>82</v>
      </c>
      <c r="AQ31" s="131">
        <f t="shared" si="5"/>
        <v>2</v>
      </c>
      <c r="AR31" s="131">
        <f t="shared" si="5"/>
        <v>19</v>
      </c>
      <c r="AS31" s="131">
        <f t="shared" si="5"/>
        <v>104</v>
      </c>
      <c r="AT31" s="131">
        <f t="shared" si="5"/>
        <v>24</v>
      </c>
    </row>
    <row r="32" spans="1:51" x14ac:dyDescent="0.2">
      <c r="B32" s="104" t="s">
        <v>180</v>
      </c>
      <c r="C32" s="131">
        <f>C14+C26</f>
        <v>47388</v>
      </c>
      <c r="D32" s="131">
        <f t="shared" si="5"/>
        <v>47388</v>
      </c>
      <c r="E32" s="131">
        <f t="shared" si="5"/>
        <v>17</v>
      </c>
      <c r="F32" s="132">
        <f t="shared" si="5"/>
        <v>46728</v>
      </c>
      <c r="G32" s="131">
        <f t="shared" si="5"/>
        <v>241</v>
      </c>
      <c r="H32" s="131">
        <f t="shared" si="5"/>
        <v>59</v>
      </c>
      <c r="I32" s="131">
        <f t="shared" si="5"/>
        <v>256</v>
      </c>
      <c r="J32" s="131">
        <f t="shared" si="5"/>
        <v>55</v>
      </c>
      <c r="K32" s="131">
        <f t="shared" si="5"/>
        <v>0</v>
      </c>
      <c r="L32" s="131">
        <f t="shared" si="5"/>
        <v>26</v>
      </c>
      <c r="M32" s="131">
        <f t="shared" si="5"/>
        <v>3</v>
      </c>
      <c r="N32" s="131">
        <f t="shared" si="5"/>
        <v>5</v>
      </c>
      <c r="O32" s="131">
        <f t="shared" si="5"/>
        <v>0</v>
      </c>
      <c r="P32" s="131">
        <f t="shared" si="5"/>
        <v>15</v>
      </c>
      <c r="Q32" s="131">
        <f t="shared" si="5"/>
        <v>0</v>
      </c>
      <c r="R32" s="131">
        <f t="shared" si="5"/>
        <v>0</v>
      </c>
      <c r="S32" s="131">
        <f t="shared" si="5"/>
        <v>46728</v>
      </c>
      <c r="T32" s="131">
        <f t="shared" si="5"/>
        <v>241</v>
      </c>
      <c r="U32" s="131">
        <f t="shared" si="5"/>
        <v>404</v>
      </c>
      <c r="V32" s="131">
        <f t="shared" si="5"/>
        <v>15</v>
      </c>
      <c r="W32" s="131">
        <f t="shared" si="5"/>
        <v>660</v>
      </c>
      <c r="X32" s="131">
        <f t="shared" si="5"/>
        <v>574</v>
      </c>
      <c r="Y32" s="131">
        <f t="shared" si="5"/>
        <v>133</v>
      </c>
      <c r="Z32" s="131">
        <f t="shared" si="5"/>
        <v>67</v>
      </c>
      <c r="AA32" s="131">
        <f t="shared" si="5"/>
        <v>100</v>
      </c>
      <c r="AB32" s="131">
        <f t="shared" si="5"/>
        <v>329</v>
      </c>
      <c r="AC32" s="133">
        <f t="shared" si="5"/>
        <v>286</v>
      </c>
      <c r="AD32" s="133">
        <f t="shared" si="5"/>
        <v>208</v>
      </c>
      <c r="AE32" s="131">
        <f t="shared" si="5"/>
        <v>130</v>
      </c>
      <c r="AF32" s="131">
        <f t="shared" si="5"/>
        <v>49</v>
      </c>
      <c r="AG32" s="131">
        <f t="shared" si="5"/>
        <v>23</v>
      </c>
      <c r="AH32" s="131">
        <f t="shared" si="5"/>
        <v>2</v>
      </c>
      <c r="AI32" s="131">
        <f t="shared" si="5"/>
        <v>1</v>
      </c>
      <c r="AJ32" s="131">
        <f t="shared" si="5"/>
        <v>0</v>
      </c>
      <c r="AK32" s="131">
        <f t="shared" si="5"/>
        <v>1</v>
      </c>
      <c r="AL32" s="131">
        <f t="shared" si="5"/>
        <v>1</v>
      </c>
      <c r="AM32" s="131">
        <f t="shared" si="5"/>
        <v>2</v>
      </c>
      <c r="AN32" s="131">
        <f t="shared" si="5"/>
        <v>0</v>
      </c>
      <c r="AO32" s="131">
        <f t="shared" si="5"/>
        <v>4</v>
      </c>
      <c r="AP32" s="131">
        <f t="shared" si="5"/>
        <v>102</v>
      </c>
      <c r="AQ32" s="131">
        <f t="shared" si="5"/>
        <v>4</v>
      </c>
      <c r="AR32" s="131">
        <f t="shared" si="5"/>
        <v>22</v>
      </c>
      <c r="AS32" s="131">
        <f t="shared" si="5"/>
        <v>86</v>
      </c>
      <c r="AT32" s="131">
        <f t="shared" si="5"/>
        <v>31</v>
      </c>
    </row>
    <row r="33" spans="3:46" x14ac:dyDescent="0.2">
      <c r="C33" s="131">
        <f>C31+C32</f>
        <v>69212</v>
      </c>
      <c r="D33" s="131">
        <f t="shared" ref="D33:AT33" si="6">D31+D32</f>
        <v>69213</v>
      </c>
      <c r="E33" s="131">
        <f t="shared" si="6"/>
        <v>26</v>
      </c>
      <c r="F33" s="132">
        <f t="shared" si="6"/>
        <v>67828</v>
      </c>
      <c r="G33" s="131">
        <f t="shared" si="6"/>
        <v>441</v>
      </c>
      <c r="H33" s="131">
        <f t="shared" si="6"/>
        <v>109</v>
      </c>
      <c r="I33" s="131">
        <f t="shared" si="6"/>
        <v>577</v>
      </c>
      <c r="J33" s="131">
        <f t="shared" si="6"/>
        <v>167</v>
      </c>
      <c r="K33" s="131">
        <f t="shared" si="6"/>
        <v>7</v>
      </c>
      <c r="L33" s="131">
        <f t="shared" si="6"/>
        <v>47</v>
      </c>
      <c r="M33" s="131">
        <f t="shared" si="6"/>
        <v>3</v>
      </c>
      <c r="N33" s="131">
        <f t="shared" si="6"/>
        <v>9</v>
      </c>
      <c r="O33" s="131">
        <f t="shared" si="6"/>
        <v>1</v>
      </c>
      <c r="P33" s="131">
        <f t="shared" si="6"/>
        <v>23</v>
      </c>
      <c r="Q33" s="131">
        <f t="shared" si="6"/>
        <v>2</v>
      </c>
      <c r="R33" s="131">
        <f t="shared" si="6"/>
        <v>3</v>
      </c>
      <c r="S33" s="131">
        <f t="shared" si="6"/>
        <v>67824</v>
      </c>
      <c r="T33" s="131">
        <f t="shared" si="6"/>
        <v>441</v>
      </c>
      <c r="U33" s="131">
        <f t="shared" si="6"/>
        <v>925</v>
      </c>
      <c r="V33" s="131">
        <f t="shared" si="6"/>
        <v>23</v>
      </c>
      <c r="W33" s="131">
        <f t="shared" si="6"/>
        <v>1388</v>
      </c>
      <c r="X33" s="131">
        <f t="shared" si="6"/>
        <v>1198</v>
      </c>
      <c r="Y33" s="131">
        <f t="shared" si="6"/>
        <v>217</v>
      </c>
      <c r="Z33" s="131">
        <f t="shared" si="6"/>
        <v>164</v>
      </c>
      <c r="AA33" s="131">
        <f t="shared" si="6"/>
        <v>200</v>
      </c>
      <c r="AB33" s="131">
        <f t="shared" si="6"/>
        <v>753</v>
      </c>
      <c r="AC33" s="133">
        <f t="shared" si="6"/>
        <v>673</v>
      </c>
      <c r="AD33" s="133">
        <f t="shared" si="6"/>
        <v>416</v>
      </c>
      <c r="AE33" s="131">
        <f t="shared" si="6"/>
        <v>300</v>
      </c>
      <c r="AF33" s="131">
        <f t="shared" si="6"/>
        <v>100</v>
      </c>
      <c r="AG33" s="131">
        <f t="shared" si="6"/>
        <v>83</v>
      </c>
      <c r="AH33" s="131">
        <f t="shared" si="6"/>
        <v>4</v>
      </c>
      <c r="AI33" s="131">
        <f t="shared" si="6"/>
        <v>4</v>
      </c>
      <c r="AJ33" s="131">
        <f t="shared" si="6"/>
        <v>2</v>
      </c>
      <c r="AK33" s="131">
        <f t="shared" si="6"/>
        <v>3</v>
      </c>
      <c r="AL33" s="131">
        <f t="shared" si="6"/>
        <v>1</v>
      </c>
      <c r="AM33" s="131">
        <f t="shared" si="6"/>
        <v>2</v>
      </c>
      <c r="AN33" s="131">
        <f t="shared" si="6"/>
        <v>0</v>
      </c>
      <c r="AO33" s="131">
        <f t="shared" si="6"/>
        <v>9</v>
      </c>
      <c r="AP33" s="131">
        <f t="shared" si="6"/>
        <v>184</v>
      </c>
      <c r="AQ33" s="131">
        <f t="shared" si="6"/>
        <v>6</v>
      </c>
      <c r="AR33" s="131">
        <f t="shared" si="6"/>
        <v>41</v>
      </c>
      <c r="AS33" s="131">
        <f t="shared" si="6"/>
        <v>190</v>
      </c>
      <c r="AT33" s="131">
        <f t="shared" si="6"/>
        <v>55</v>
      </c>
    </row>
  </sheetData>
  <mergeCells count="132">
    <mergeCell ref="AV4:AY4"/>
    <mergeCell ref="A5:A11"/>
    <mergeCell ref="B5:B11"/>
    <mergeCell ref="C5:C11"/>
    <mergeCell ref="D5:P5"/>
    <mergeCell ref="Q5:R6"/>
    <mergeCell ref="S5:V6"/>
    <mergeCell ref="W5:W11"/>
    <mergeCell ref="X5:X11"/>
    <mergeCell ref="Y5:AC5"/>
    <mergeCell ref="AK6:AM6"/>
    <mergeCell ref="AN6:AN11"/>
    <mergeCell ref="AO6:AO11"/>
    <mergeCell ref="AJ8:AJ11"/>
    <mergeCell ref="AL8:AL11"/>
    <mergeCell ref="AM8:AM11"/>
    <mergeCell ref="AX5:AX11"/>
    <mergeCell ref="AY5:AY11"/>
    <mergeCell ref="D6:D11"/>
    <mergeCell ref="E6:E11"/>
    <mergeCell ref="F6:K6"/>
    <mergeCell ref="L6:N6"/>
    <mergeCell ref="O6:P6"/>
    <mergeCell ref="Y6:Z6"/>
    <mergeCell ref="AA6:AA11"/>
    <mergeCell ref="AB6:AB11"/>
    <mergeCell ref="AD5:AR5"/>
    <mergeCell ref="AS5:AS11"/>
    <mergeCell ref="AT5:AT11"/>
    <mergeCell ref="AU5:AU11"/>
    <mergeCell ref="AV5:AV11"/>
    <mergeCell ref="AW5:AW11"/>
    <mergeCell ref="AP6:AP11"/>
    <mergeCell ref="AQ6:AQ11"/>
    <mergeCell ref="AK7:AK11"/>
    <mergeCell ref="AL7:AM7"/>
    <mergeCell ref="AE8:AE11"/>
    <mergeCell ref="AF8:AF11"/>
    <mergeCell ref="AG8:AG11"/>
    <mergeCell ref="AH8:AH11"/>
    <mergeCell ref="AI8:AI11"/>
    <mergeCell ref="AR6:AR11"/>
    <mergeCell ref="F7:F11"/>
    <mergeCell ref="G7:G11"/>
    <mergeCell ref="H7:H11"/>
    <mergeCell ref="I7:I11"/>
    <mergeCell ref="J7:J11"/>
    <mergeCell ref="K7:K11"/>
    <mergeCell ref="AC6:AC11"/>
    <mergeCell ref="AD6:AD11"/>
    <mergeCell ref="AE6:AJ6"/>
    <mergeCell ref="R7:R11"/>
    <mergeCell ref="S7:S11"/>
    <mergeCell ref="T7:T11"/>
    <mergeCell ref="U7:U11"/>
    <mergeCell ref="V7:V11"/>
    <mergeCell ref="Y7:Y11"/>
    <mergeCell ref="L7:L11"/>
    <mergeCell ref="M7:M11"/>
    <mergeCell ref="N7:N11"/>
    <mergeCell ref="O7:O11"/>
    <mergeCell ref="P7:P11"/>
    <mergeCell ref="Q7:Q11"/>
    <mergeCell ref="Z7:Z11"/>
    <mergeCell ref="AF7:AH7"/>
    <mergeCell ref="AI7:AJ7"/>
    <mergeCell ref="AR18:AR23"/>
    <mergeCell ref="AU16:AX16"/>
    <mergeCell ref="A17:A23"/>
    <mergeCell ref="B17:B23"/>
    <mergeCell ref="C17:C23"/>
    <mergeCell ref="D17:P17"/>
    <mergeCell ref="Q17:R18"/>
    <mergeCell ref="S17:V18"/>
    <mergeCell ref="W17:W23"/>
    <mergeCell ref="X17:X23"/>
    <mergeCell ref="Y17:AC17"/>
    <mergeCell ref="AK18:AM18"/>
    <mergeCell ref="AN18:AN23"/>
    <mergeCell ref="AO18:AO23"/>
    <mergeCell ref="AJ20:AJ23"/>
    <mergeCell ref="AL20:AL23"/>
    <mergeCell ref="AM20:AM23"/>
    <mergeCell ref="AX17:AX23"/>
    <mergeCell ref="AD18:AD23"/>
    <mergeCell ref="AE18:AJ18"/>
    <mergeCell ref="R19:R23"/>
    <mergeCell ref="S19:S23"/>
    <mergeCell ref="T19:T23"/>
    <mergeCell ref="U19:U23"/>
    <mergeCell ref="AY17:AY23"/>
    <mergeCell ref="D18:D23"/>
    <mergeCell ref="E18:E23"/>
    <mergeCell ref="F18:K18"/>
    <mergeCell ref="L18:N18"/>
    <mergeCell ref="O18:P18"/>
    <mergeCell ref="Y18:Z18"/>
    <mergeCell ref="AA18:AA23"/>
    <mergeCell ref="AB18:AB23"/>
    <mergeCell ref="AD17:AR17"/>
    <mergeCell ref="AS17:AS23"/>
    <mergeCell ref="AT17:AT23"/>
    <mergeCell ref="AU17:AU23"/>
    <mergeCell ref="AV17:AV23"/>
    <mergeCell ref="AW17:AW23"/>
    <mergeCell ref="AP18:AP23"/>
    <mergeCell ref="AQ18:AQ23"/>
    <mergeCell ref="F19:F23"/>
    <mergeCell ref="G19:G23"/>
    <mergeCell ref="H19:H23"/>
    <mergeCell ref="I19:I23"/>
    <mergeCell ref="J19:J23"/>
    <mergeCell ref="K19:K23"/>
    <mergeCell ref="AC18:AC23"/>
    <mergeCell ref="V19:V23"/>
    <mergeCell ref="Y19:Y23"/>
    <mergeCell ref="L19:L23"/>
    <mergeCell ref="M19:M23"/>
    <mergeCell ref="N19:N23"/>
    <mergeCell ref="O19:O23"/>
    <mergeCell ref="P19:P23"/>
    <mergeCell ref="Q19:Q23"/>
    <mergeCell ref="Z19:Z23"/>
    <mergeCell ref="AF19:AH19"/>
    <mergeCell ref="AI19:AJ19"/>
    <mergeCell ref="AK19:AK23"/>
    <mergeCell ref="AL19:AM19"/>
    <mergeCell ref="AE20:AE23"/>
    <mergeCell ref="AF20:AF23"/>
    <mergeCell ref="AG20:AG23"/>
    <mergeCell ref="AH20:AH23"/>
    <mergeCell ref="AI20:AI23"/>
  </mergeCells>
  <phoneticPr fontId="4"/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年齢階級別（子宮頸）</vt:lpstr>
      <vt:lpstr>市町村別（子宮頸）</vt:lpstr>
      <vt:lpstr>検診方法別（子宮頸）</vt:lpstr>
      <vt:lpstr>'検診方法別（子宮頸）'!Print_Area</vt:lpstr>
      <vt:lpstr>'市町村別（子宮頸）'!Print_Area</vt:lpstr>
      <vt:lpstr>'年齢階級別（子宮頸）'!Print_Area</vt:lpstr>
      <vt:lpstr>'年齢階級別（子宮頸）'!Print_Titles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2021-01-19T00:11:25Z</dcterms:created>
  <dcterms:modified xsi:type="dcterms:W3CDTF">2021-02-01T11:57:32Z</dcterms:modified>
</cp:coreProperties>
</file>